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ndmehaldusosakond\Merli\Põhjaveebilansi aruanded\"/>
    </mc:Choice>
  </mc:AlternateContent>
  <bookViews>
    <workbookView xWindow="0" yWindow="0" windowWidth="11680" windowHeight="7800" activeTab="1"/>
  </bookViews>
  <sheets>
    <sheet name="Lisa 1" sheetId="1" r:id="rId1"/>
    <sheet name="Lisa 2" sheetId="5" r:id="rId2"/>
    <sheet name="Lisa 3" sheetId="2" r:id="rId3"/>
    <sheet name="Lisa 4" sheetId="6" r:id="rId4"/>
    <sheet name="Lisa 5" sheetId="7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5" l="1"/>
  <c r="F114" i="5"/>
  <c r="E295" i="1"/>
  <c r="J285" i="1"/>
  <c r="E285" i="1"/>
  <c r="J276" i="1"/>
  <c r="I276" i="1"/>
  <c r="E276" i="1"/>
  <c r="J267" i="1"/>
  <c r="E267" i="1"/>
  <c r="J249" i="1"/>
  <c r="J243" i="1"/>
  <c r="E243" i="1"/>
  <c r="J231" i="1"/>
  <c r="E231" i="1"/>
  <c r="E221" i="1"/>
  <c r="J214" i="1"/>
  <c r="E214" i="1"/>
  <c r="J188" i="1"/>
  <c r="E188" i="1"/>
  <c r="J180" i="1"/>
  <c r="E180" i="1"/>
  <c r="J172" i="1"/>
  <c r="E172" i="1"/>
  <c r="J166" i="1"/>
  <c r="E166" i="1"/>
  <c r="J74" i="1"/>
  <c r="E74" i="1"/>
  <c r="D459" i="5"/>
  <c r="B459" i="5"/>
  <c r="F458" i="5"/>
  <c r="F457" i="5"/>
  <c r="F456" i="5"/>
  <c r="F455" i="5"/>
  <c r="E454" i="5"/>
  <c r="F454" i="5"/>
  <c r="F459" i="5"/>
  <c r="F453" i="5"/>
  <c r="F452" i="5"/>
  <c r="F451" i="5"/>
  <c r="F450" i="5"/>
  <c r="F449" i="5"/>
  <c r="F448" i="5"/>
  <c r="E447" i="5"/>
  <c r="F447" i="5"/>
  <c r="F446" i="5"/>
  <c r="F445" i="5"/>
  <c r="E445" i="5"/>
  <c r="F444" i="5"/>
  <c r="F443" i="5"/>
  <c r="E443" i="5"/>
  <c r="F442" i="5"/>
  <c r="F441" i="5"/>
  <c r="E441" i="5"/>
  <c r="D439" i="5"/>
  <c r="C439" i="5"/>
  <c r="B439" i="5"/>
  <c r="F438" i="5"/>
  <c r="F437" i="5"/>
  <c r="F436" i="5"/>
  <c r="E435" i="5"/>
  <c r="F435" i="5"/>
  <c r="F434" i="5"/>
  <c r="F433" i="5"/>
  <c r="E433" i="5"/>
  <c r="F432" i="5"/>
  <c r="F431" i="5"/>
  <c r="E431" i="5"/>
  <c r="F430" i="5"/>
  <c r="F429" i="5"/>
  <c r="F428" i="5"/>
  <c r="F427" i="5"/>
  <c r="E427" i="5"/>
  <c r="F426" i="5"/>
  <c r="F425" i="5"/>
  <c r="F424" i="5"/>
  <c r="F423" i="5"/>
  <c r="F422" i="5"/>
  <c r="E421" i="5"/>
  <c r="F421" i="5"/>
  <c r="F420" i="5"/>
  <c r="E419" i="5"/>
  <c r="F419" i="5"/>
  <c r="F418" i="5"/>
  <c r="E417" i="5"/>
  <c r="F417" i="5"/>
  <c r="F416" i="5"/>
  <c r="F415" i="5"/>
  <c r="E415" i="5"/>
  <c r="F414" i="5"/>
  <c r="F413" i="5"/>
  <c r="E413" i="5"/>
  <c r="F412" i="5"/>
  <c r="F411" i="5"/>
  <c r="E411" i="5"/>
  <c r="F410" i="5"/>
  <c r="F409" i="5"/>
  <c r="E409" i="5"/>
  <c r="F408" i="5"/>
  <c r="E407" i="5"/>
  <c r="F407" i="5"/>
  <c r="F406" i="5"/>
  <c r="F405" i="5"/>
  <c r="D403" i="5"/>
  <c r="C403" i="5"/>
  <c r="B403" i="5"/>
  <c r="F402" i="5"/>
  <c r="F401" i="5"/>
  <c r="E401" i="5"/>
  <c r="E403" i="5"/>
  <c r="F400" i="5"/>
  <c r="F399" i="5"/>
  <c r="E399" i="5"/>
  <c r="F398" i="5"/>
  <c r="E397" i="5"/>
  <c r="F397" i="5"/>
  <c r="F396" i="5"/>
  <c r="E395" i="5"/>
  <c r="F395" i="5"/>
  <c r="F394" i="5"/>
  <c r="E393" i="5"/>
  <c r="F393" i="5"/>
  <c r="F392" i="5"/>
  <c r="E391" i="5"/>
  <c r="F391" i="5"/>
  <c r="F390" i="5"/>
  <c r="F389" i="5"/>
  <c r="E389" i="5"/>
  <c r="F388" i="5"/>
  <c r="F387" i="5"/>
  <c r="E387" i="5"/>
  <c r="F386" i="5"/>
  <c r="F385" i="5"/>
  <c r="E384" i="5"/>
  <c r="F384" i="5"/>
  <c r="F383" i="5"/>
  <c r="F382" i="5"/>
  <c r="F381" i="5"/>
  <c r="E380" i="5"/>
  <c r="F380" i="5"/>
  <c r="F379" i="5"/>
  <c r="E378" i="5"/>
  <c r="F378" i="5"/>
  <c r="F377" i="5"/>
  <c r="E376" i="5"/>
  <c r="F376" i="5"/>
  <c r="F375" i="5"/>
  <c r="E374" i="5"/>
  <c r="F374" i="5"/>
  <c r="F373" i="5"/>
  <c r="F372" i="5"/>
  <c r="F371" i="5"/>
  <c r="F370" i="5"/>
  <c r="F369" i="5"/>
  <c r="E369" i="5"/>
  <c r="F368" i="5"/>
  <c r="F367" i="5"/>
  <c r="E367" i="5"/>
  <c r="F366" i="5"/>
  <c r="F365" i="5"/>
  <c r="E365" i="5"/>
  <c r="F364" i="5"/>
  <c r="E363" i="5"/>
  <c r="F363" i="5"/>
  <c r="F362" i="5"/>
  <c r="E361" i="5"/>
  <c r="F361" i="5"/>
  <c r="F360" i="5"/>
  <c r="E359" i="5"/>
  <c r="F359" i="5"/>
  <c r="F358" i="5"/>
  <c r="E357" i="5"/>
  <c r="F357" i="5"/>
  <c r="F356" i="5"/>
  <c r="F355" i="5"/>
  <c r="E355" i="5"/>
  <c r="F354" i="5"/>
  <c r="F353" i="5"/>
  <c r="F352" i="5"/>
  <c r="F351" i="5"/>
  <c r="D349" i="5"/>
  <c r="C349" i="5"/>
  <c r="B349" i="5"/>
  <c r="F348" i="5"/>
  <c r="E347" i="5"/>
  <c r="E349" i="5"/>
  <c r="F346" i="5"/>
  <c r="E345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E333" i="5"/>
  <c r="F333" i="5"/>
  <c r="F332" i="5"/>
  <c r="E331" i="5"/>
  <c r="F331" i="5"/>
  <c r="F330" i="5"/>
  <c r="E329" i="5"/>
  <c r="F329" i="5"/>
  <c r="F328" i="5"/>
  <c r="E327" i="5"/>
  <c r="F327" i="5"/>
  <c r="F326" i="5"/>
  <c r="F325" i="5"/>
  <c r="E325" i="5"/>
  <c r="F324" i="5"/>
  <c r="F323" i="5"/>
  <c r="E323" i="5"/>
  <c r="F322" i="5"/>
  <c r="F321" i="5"/>
  <c r="E321" i="5"/>
  <c r="F320" i="5"/>
  <c r="F319" i="5"/>
  <c r="E319" i="5"/>
  <c r="F318" i="5"/>
  <c r="E317" i="5"/>
  <c r="F317" i="5"/>
  <c r="F316" i="5"/>
  <c r="E315" i="5"/>
  <c r="F315" i="5"/>
  <c r="F314" i="5"/>
  <c r="E313" i="5"/>
  <c r="F313" i="5"/>
  <c r="F312" i="5"/>
  <c r="E311" i="5"/>
  <c r="F311" i="5"/>
  <c r="F310" i="5"/>
  <c r="F309" i="5"/>
  <c r="E309" i="5"/>
  <c r="F308" i="5"/>
  <c r="F307" i="5"/>
  <c r="E307" i="5"/>
  <c r="F306" i="5"/>
  <c r="F305" i="5"/>
  <c r="E305" i="5"/>
  <c r="F304" i="5"/>
  <c r="F303" i="5"/>
  <c r="F302" i="5"/>
  <c r="F301" i="5"/>
  <c r="E301" i="5"/>
  <c r="F300" i="5"/>
  <c r="F299" i="5"/>
  <c r="E299" i="5"/>
  <c r="F298" i="5"/>
  <c r="F297" i="5"/>
  <c r="E297" i="5"/>
  <c r="F296" i="5"/>
  <c r="E295" i="5"/>
  <c r="F295" i="5"/>
  <c r="F294" i="5"/>
  <c r="E293" i="5"/>
  <c r="F293" i="5"/>
  <c r="F292" i="5"/>
  <c r="E291" i="5"/>
  <c r="F291" i="5"/>
  <c r="F290" i="5"/>
  <c r="E289" i="5"/>
  <c r="F289" i="5"/>
  <c r="F288" i="5"/>
  <c r="F287" i="5"/>
  <c r="F286" i="5"/>
  <c r="F285" i="5"/>
  <c r="F284" i="5"/>
  <c r="E284" i="5"/>
  <c r="F283" i="5"/>
  <c r="F282" i="5"/>
  <c r="E281" i="5"/>
  <c r="F281" i="5"/>
  <c r="F280" i="5"/>
  <c r="F279" i="5"/>
  <c r="D277" i="5"/>
  <c r="C277" i="5"/>
  <c r="B277" i="5"/>
  <c r="F276" i="5"/>
  <c r="F275" i="5"/>
  <c r="E275" i="5"/>
  <c r="F274" i="5"/>
  <c r="E273" i="5"/>
  <c r="E277" i="5"/>
  <c r="F272" i="5"/>
  <c r="E271" i="5"/>
  <c r="F271" i="5"/>
  <c r="F270" i="5"/>
  <c r="E269" i="5"/>
  <c r="F269" i="5"/>
  <c r="F268" i="5"/>
  <c r="E267" i="5"/>
  <c r="F267" i="5"/>
  <c r="F266" i="5"/>
  <c r="F265" i="5"/>
  <c r="E265" i="5"/>
  <c r="F264" i="5"/>
  <c r="F263" i="5"/>
  <c r="E263" i="5"/>
  <c r="F262" i="5"/>
  <c r="F261" i="5"/>
  <c r="E261" i="5"/>
  <c r="F260" i="5"/>
  <c r="F259" i="5"/>
  <c r="E259" i="5"/>
  <c r="F258" i="5"/>
  <c r="E257" i="5"/>
  <c r="F257" i="5"/>
  <c r="F256" i="5"/>
  <c r="E255" i="5"/>
  <c r="F255" i="5"/>
  <c r="F254" i="5"/>
  <c r="E253" i="5"/>
  <c r="F253" i="5"/>
  <c r="F252" i="5"/>
  <c r="E251" i="5"/>
  <c r="F251" i="5"/>
  <c r="F250" i="5"/>
  <c r="F249" i="5"/>
  <c r="E249" i="5"/>
  <c r="F248" i="5"/>
  <c r="F247" i="5"/>
  <c r="E246" i="5"/>
  <c r="F246" i="5"/>
  <c r="F245" i="5"/>
  <c r="E244" i="5"/>
  <c r="F244" i="5"/>
  <c r="F243" i="5"/>
  <c r="E242" i="5"/>
  <c r="F242" i="5"/>
  <c r="F241" i="5"/>
  <c r="E240" i="5"/>
  <c r="F240" i="5"/>
  <c r="F239" i="5"/>
  <c r="F238" i="5"/>
  <c r="E238" i="5"/>
  <c r="F237" i="5"/>
  <c r="F236" i="5"/>
  <c r="E236" i="5"/>
  <c r="F235" i="5"/>
  <c r="F234" i="5"/>
  <c r="E234" i="5"/>
  <c r="F233" i="5"/>
  <c r="F232" i="5"/>
  <c r="E232" i="5"/>
  <c r="F231" i="5"/>
  <c r="E230" i="5"/>
  <c r="F230" i="5"/>
  <c r="F229" i="5"/>
  <c r="F228" i="5"/>
  <c r="F227" i="5"/>
  <c r="E227" i="5"/>
  <c r="F226" i="5"/>
  <c r="F225" i="5"/>
  <c r="E224" i="5"/>
  <c r="F224" i="5"/>
  <c r="F223" i="5"/>
  <c r="F222" i="5"/>
  <c r="F221" i="5"/>
  <c r="E221" i="5"/>
  <c r="F220" i="5"/>
  <c r="F219" i="5"/>
  <c r="E219" i="5"/>
  <c r="F218" i="5"/>
  <c r="F217" i="5"/>
  <c r="E217" i="5"/>
  <c r="D215" i="5"/>
  <c r="C215" i="5"/>
  <c r="B215" i="5"/>
  <c r="F214" i="5"/>
  <c r="F213" i="5"/>
  <c r="E212" i="5"/>
  <c r="F212" i="5"/>
  <c r="F215" i="5"/>
  <c r="F211" i="5"/>
  <c r="F210" i="5"/>
  <c r="F209" i="5"/>
  <c r="E208" i="5"/>
  <c r="F208" i="5"/>
  <c r="D206" i="5"/>
  <c r="C206" i="5"/>
  <c r="B206" i="5"/>
  <c r="F205" i="5"/>
  <c r="E204" i="5"/>
  <c r="E206" i="5"/>
  <c r="F203" i="5"/>
  <c r="E202" i="5"/>
  <c r="F202" i="5"/>
  <c r="F201" i="5"/>
  <c r="E200" i="5"/>
  <c r="F200" i="5"/>
  <c r="F199" i="5"/>
  <c r="E198" i="5"/>
  <c r="F198" i="5"/>
  <c r="F197" i="5"/>
  <c r="F196" i="5"/>
  <c r="E196" i="5"/>
  <c r="F195" i="5"/>
  <c r="F194" i="5"/>
  <c r="F193" i="5"/>
  <c r="F192" i="5"/>
  <c r="F191" i="5"/>
  <c r="E191" i="5"/>
  <c r="F190" i="5"/>
  <c r="F189" i="5"/>
  <c r="E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E170" i="5"/>
  <c r="F170" i="5"/>
  <c r="F169" i="5"/>
  <c r="F168" i="5"/>
  <c r="E168" i="5"/>
  <c r="F167" i="5"/>
  <c r="F166" i="5"/>
  <c r="E166" i="5"/>
  <c r="F165" i="5"/>
  <c r="F164" i="5"/>
  <c r="E164" i="5"/>
  <c r="F163" i="5"/>
  <c r="F162" i="5"/>
  <c r="F161" i="5"/>
  <c r="F160" i="5"/>
  <c r="E159" i="5"/>
  <c r="F159" i="5"/>
  <c r="F158" i="5"/>
  <c r="E157" i="5"/>
  <c r="F157" i="5"/>
  <c r="F156" i="5"/>
  <c r="E155" i="5"/>
  <c r="F155" i="5"/>
  <c r="F154" i="5"/>
  <c r="E153" i="5"/>
  <c r="F153" i="5"/>
  <c r="F152" i="5"/>
  <c r="F151" i="5"/>
  <c r="E151" i="5"/>
  <c r="F150" i="5"/>
  <c r="F149" i="5"/>
  <c r="E149" i="5"/>
  <c r="F148" i="5"/>
  <c r="F147" i="5"/>
  <c r="E146" i="5"/>
  <c r="F146" i="5"/>
  <c r="F145" i="5"/>
  <c r="F144" i="5"/>
  <c r="D142" i="5"/>
  <c r="C142" i="5"/>
  <c r="F141" i="5"/>
  <c r="E140" i="5"/>
  <c r="E142" i="5"/>
  <c r="B140" i="5"/>
  <c r="B142" i="5"/>
  <c r="F139" i="5"/>
  <c r="E138" i="5"/>
  <c r="F138" i="5"/>
  <c r="B138" i="5"/>
  <c r="D136" i="5"/>
  <c r="C136" i="5"/>
  <c r="F135" i="5"/>
  <c r="F134" i="5"/>
  <c r="E134" i="5"/>
  <c r="E136" i="5"/>
  <c r="B134" i="5"/>
  <c r="B136" i="5"/>
  <c r="F133" i="5"/>
  <c r="E132" i="5"/>
  <c r="F132" i="5"/>
  <c r="B132" i="5"/>
  <c r="F131" i="5"/>
  <c r="F130" i="5"/>
  <c r="E130" i="5"/>
  <c r="B130" i="5"/>
  <c r="D128" i="5"/>
  <c r="C128" i="5"/>
  <c r="F127" i="5"/>
  <c r="E126" i="5"/>
  <c r="F126" i="5"/>
  <c r="F128" i="5"/>
  <c r="B126" i="5"/>
  <c r="F125" i="5"/>
  <c r="F124" i="5"/>
  <c r="E123" i="5"/>
  <c r="B123" i="5"/>
  <c r="F123" i="5"/>
  <c r="D121" i="5"/>
  <c r="C121" i="5"/>
  <c r="B121" i="5"/>
  <c r="F120" i="5"/>
  <c r="F119" i="5"/>
  <c r="F118" i="5"/>
  <c r="E117" i="5"/>
  <c r="F117" i="5"/>
  <c r="B117" i="5"/>
  <c r="F116" i="5"/>
  <c r="F115" i="5"/>
  <c r="E115" i="5"/>
  <c r="B115" i="5"/>
  <c r="B113" i="5"/>
  <c r="D111" i="5"/>
  <c r="C111" i="5"/>
  <c r="B111" i="5"/>
  <c r="F110" i="5"/>
  <c r="F109" i="5"/>
  <c r="E108" i="5"/>
  <c r="B108" i="5"/>
  <c r="F108" i="5"/>
  <c r="F107" i="5"/>
  <c r="F106" i="5"/>
  <c r="F105" i="5"/>
  <c r="F104" i="5"/>
  <c r="F103" i="5"/>
  <c r="E103" i="5"/>
  <c r="B103" i="5"/>
  <c r="F102" i="5"/>
  <c r="F101" i="5"/>
  <c r="F100" i="5"/>
  <c r="F99" i="5"/>
  <c r="E99" i="5"/>
  <c r="B99" i="5"/>
  <c r="F98" i="5"/>
  <c r="E97" i="5"/>
  <c r="E111" i="5"/>
  <c r="B97" i="5"/>
  <c r="F97" i="5"/>
  <c r="F96" i="5"/>
  <c r="F95" i="5"/>
  <c r="E95" i="5"/>
  <c r="B95" i="5"/>
  <c r="F94" i="5"/>
  <c r="E93" i="5"/>
  <c r="B93" i="5"/>
  <c r="F93" i="5"/>
  <c r="F92" i="5"/>
  <c r="F91" i="5"/>
  <c r="E91" i="5"/>
  <c r="B91" i="5"/>
  <c r="F90" i="5"/>
  <c r="E89" i="5"/>
  <c r="B89" i="5"/>
  <c r="F89" i="5"/>
  <c r="E87" i="5"/>
  <c r="D87" i="5"/>
  <c r="C87" i="5"/>
  <c r="F86" i="5"/>
  <c r="F85" i="5"/>
  <c r="F87" i="5"/>
  <c r="E85" i="5"/>
  <c r="B85" i="5"/>
  <c r="B87" i="5"/>
  <c r="F84" i="5"/>
  <c r="F83" i="5"/>
  <c r="F82" i="5"/>
  <c r="E82" i="5"/>
  <c r="B82" i="5"/>
  <c r="D80" i="5"/>
  <c r="C80" i="5"/>
  <c r="F79" i="5"/>
  <c r="E78" i="5"/>
  <c r="E80" i="5"/>
  <c r="B78" i="5"/>
  <c r="B80" i="5"/>
  <c r="F77" i="5"/>
  <c r="E76" i="5"/>
  <c r="F76" i="5"/>
  <c r="B76" i="5"/>
  <c r="D74" i="5"/>
  <c r="B74" i="5"/>
  <c r="F73" i="5"/>
  <c r="F72" i="5"/>
  <c r="F71" i="5"/>
  <c r="F74" i="5"/>
  <c r="E71" i="5"/>
  <c r="E74" i="5"/>
  <c r="B71" i="5"/>
  <c r="F70" i="5"/>
  <c r="F69" i="5"/>
  <c r="F68" i="5"/>
  <c r="E68" i="5"/>
  <c r="B68" i="5"/>
  <c r="F67" i="5"/>
  <c r="E66" i="5"/>
  <c r="F66" i="5"/>
  <c r="B66" i="5"/>
  <c r="F65" i="5"/>
  <c r="F64" i="5"/>
  <c r="E64" i="5"/>
  <c r="B64" i="5"/>
  <c r="F62" i="5"/>
  <c r="E62" i="5"/>
  <c r="D62" i="5"/>
  <c r="F61" i="5"/>
  <c r="F60" i="5"/>
  <c r="E60" i="5"/>
  <c r="B60" i="5"/>
  <c r="B62" i="5"/>
  <c r="F57" i="5"/>
  <c r="F56" i="5"/>
  <c r="E56" i="5"/>
  <c r="B56" i="5"/>
  <c r="B58" i="5"/>
  <c r="F55" i="5"/>
  <c r="E54" i="5"/>
  <c r="E58" i="5"/>
  <c r="B54" i="5"/>
  <c r="F53" i="5"/>
  <c r="F52" i="5"/>
  <c r="E52" i="5"/>
  <c r="B52" i="5"/>
  <c r="F51" i="5"/>
  <c r="F49" i="5"/>
  <c r="F50" i="5"/>
  <c r="E49" i="5"/>
  <c r="D49" i="5"/>
  <c r="B49" i="5"/>
  <c r="F48" i="5"/>
  <c r="F47" i="5"/>
  <c r="F46" i="5"/>
  <c r="F45" i="5"/>
  <c r="F44" i="5"/>
  <c r="E44" i="5"/>
  <c r="E43" i="5"/>
  <c r="B43" i="5"/>
  <c r="F43" i="5"/>
  <c r="F42" i="5"/>
  <c r="F41" i="5"/>
  <c r="E40" i="5"/>
  <c r="F40" i="5"/>
  <c r="D40" i="5"/>
  <c r="B40" i="5"/>
  <c r="F39" i="5"/>
  <c r="E38" i="5"/>
  <c r="B38" i="5"/>
  <c r="F38" i="5"/>
  <c r="F37" i="5"/>
  <c r="F36" i="5"/>
  <c r="E35" i="5"/>
  <c r="D35" i="5"/>
  <c r="D58" i="5"/>
  <c r="B35" i="5"/>
  <c r="F35" i="5"/>
  <c r="F34" i="5"/>
  <c r="F33" i="5"/>
  <c r="E33" i="5"/>
  <c r="B33" i="5"/>
  <c r="D31" i="5"/>
  <c r="F30" i="5"/>
  <c r="F29" i="5"/>
  <c r="F28" i="5"/>
  <c r="F27" i="5"/>
  <c r="F26" i="5"/>
  <c r="E25" i="5"/>
  <c r="E31" i="5"/>
  <c r="B25" i="5"/>
  <c r="F25" i="5"/>
  <c r="F24" i="5"/>
  <c r="F23" i="5"/>
  <c r="B23" i="5"/>
  <c r="F22" i="5"/>
  <c r="F21" i="5"/>
  <c r="E20" i="5"/>
  <c r="B20" i="5"/>
  <c r="F20" i="5"/>
  <c r="F19" i="5"/>
  <c r="F18" i="5"/>
  <c r="E17" i="5"/>
  <c r="B17" i="5"/>
  <c r="F17" i="5"/>
  <c r="E10" i="5"/>
  <c r="D10" i="5"/>
  <c r="C10" i="5"/>
  <c r="B10" i="5"/>
  <c r="F9" i="5"/>
  <c r="F8" i="5"/>
  <c r="F10" i="5"/>
  <c r="E8" i="5"/>
  <c r="B8" i="5"/>
  <c r="E6" i="5"/>
  <c r="D6" i="5"/>
  <c r="C6" i="5"/>
  <c r="F5" i="5"/>
  <c r="E4" i="5"/>
  <c r="B4" i="5"/>
  <c r="B6" i="5"/>
  <c r="F403" i="5"/>
  <c r="F439" i="5"/>
  <c r="F121" i="5"/>
  <c r="F111" i="5"/>
  <c r="F136" i="5"/>
  <c r="E439" i="5"/>
  <c r="B128" i="5"/>
  <c r="B460" i="5"/>
  <c r="B31" i="5"/>
  <c r="F31" i="5"/>
  <c r="F204" i="5"/>
  <c r="F206" i="5"/>
  <c r="F273" i="5"/>
  <c r="F277" i="5"/>
  <c r="F347" i="5"/>
  <c r="F349" i="5"/>
  <c r="E459" i="5"/>
  <c r="E128" i="5"/>
  <c r="F4" i="5"/>
  <c r="F6" i="5"/>
  <c r="F78" i="5"/>
  <c r="F80" i="5"/>
  <c r="F140" i="5"/>
  <c r="F142" i="5"/>
  <c r="E215" i="5"/>
  <c r="E121" i="5"/>
  <c r="F54" i="5"/>
  <c r="F58" i="5"/>
  <c r="E460" i="5"/>
  <c r="F460" i="5"/>
</calcChain>
</file>

<file path=xl/sharedStrings.xml><?xml version="1.0" encoding="utf-8"?>
<sst xmlns="http://schemas.openxmlformats.org/spreadsheetml/2006/main" count="1791" uniqueCount="440">
  <si>
    <t>Jrk. nr.</t>
  </si>
  <si>
    <t>Maakond</t>
  </si>
  <si>
    <t>Põhjaveevõtt m3/ööpäevas</t>
  </si>
  <si>
    <t>2019</t>
  </si>
  <si>
    <t>Harju maakond</t>
  </si>
  <si>
    <t>põhjavesi</t>
  </si>
  <si>
    <t>mineraalvesi</t>
  </si>
  <si>
    <t>ärajuhitud põhjavesi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</si>
  <si>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</si>
  <si>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</si>
  <si>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</si>
  <si>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</si>
  <si>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</si>
  <si>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</si>
  <si>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</si>
  <si>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</si>
  <si>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</si>
  <si>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</si>
  <si>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</si>
  <si>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</si>
  <si>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</si>
  <si>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</si>
  <si>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Kokku</t>
  </si>
  <si>
    <t>Veevõtu muutus, m3 ööpäevas            + suurenes                 - vähenes</t>
  </si>
  <si>
    <t>Kvaternaari veekompleks</t>
  </si>
  <si>
    <t>Ülem–Devoni veekompleks</t>
  </si>
  <si>
    <t>Kesk–Devoni veekompleks</t>
  </si>
  <si>
    <t>ärajuhitud vesi</t>
  </si>
  <si>
    <t>Kesk–Alam–Devoni–Siluri veekompleks</t>
  </si>
  <si>
    <t>Siluri-Ordoviitsiumi veekompleks</t>
  </si>
  <si>
    <t>Ordoviitsiumi–Kambriumi veekompleks</t>
  </si>
  <si>
    <t>Kambriumi–Vendi veekompleks</t>
  </si>
  <si>
    <t xml:space="preserve">põhjavesi </t>
  </si>
  <si>
    <t>Estonia Kaevandus</t>
  </si>
  <si>
    <t>Kaevandusmuuseum</t>
  </si>
  <si>
    <t>Põhja-Kiviõli karjäär</t>
  </si>
  <si>
    <t>Ojamaa kaevandus</t>
  </si>
  <si>
    <t>Ubja põlevkivikarjäär</t>
  </si>
  <si>
    <t>Harku Karjäär</t>
  </si>
  <si>
    <t>Vasalemma</t>
  </si>
  <si>
    <t>Suurkõrtsi lubjakivikarjäär</t>
  </si>
  <si>
    <t>Karinu</t>
  </si>
  <si>
    <t>Eivere lubjakivikarjäär</t>
  </si>
  <si>
    <t>Rõstla karjäär</t>
  </si>
  <si>
    <t>Sopimetsa karjäär</t>
  </si>
  <si>
    <t>Sopimetsa II karjäär</t>
  </si>
  <si>
    <t>Kurevere karjäär</t>
  </si>
  <si>
    <t>Aru-Lõuna lubjakarjäär</t>
  </si>
  <si>
    <t>Anelema karjäär</t>
  </si>
  <si>
    <t>Kõrsa karjäär</t>
  </si>
  <si>
    <t>Lubja lubjakibikarjäär</t>
  </si>
  <si>
    <t>Tondi-Väo karjäär</t>
  </si>
  <si>
    <t>Väo V karjäär</t>
  </si>
  <si>
    <t>Tarva dolokivikarjäär</t>
  </si>
  <si>
    <t>Otisaare lubjakivikarjäär</t>
  </si>
  <si>
    <t>Põhjaveekompleksi nimetus ja põhjaveekasutus</t>
  </si>
  <si>
    <t>Kasutamises olev vaba põhjaveekogus</t>
  </si>
  <si>
    <t>2019.a</t>
  </si>
  <si>
    <t>2020.a</t>
  </si>
  <si>
    <t>Kvaternaari Meltsiveski põhjaveekogum (28)</t>
  </si>
  <si>
    <t>Tartu</t>
  </si>
  <si>
    <t>Meltsiveski</t>
  </si>
  <si>
    <t>Kvaternaari Vasavere põhjaveekogum (27)</t>
  </si>
  <si>
    <t>Vasavere</t>
  </si>
  <si>
    <t>Vasavere 1</t>
  </si>
  <si>
    <t>Kesk-Devoni põhjaveekogum Ida-Eesti vesikonnas (24)</t>
  </si>
  <si>
    <t>Otepää (Q)</t>
  </si>
  <si>
    <t>Otepää</t>
  </si>
  <si>
    <t>Mäe</t>
  </si>
  <si>
    <t>Põlva</t>
  </si>
  <si>
    <t>Piiri</t>
  </si>
  <si>
    <t>Ähnioru</t>
  </si>
  <si>
    <t>Anne (sh Ihaste, Grüne Fee Eesti AS, Anne Soojus AS)</t>
  </si>
  <si>
    <t>Kobrulehe</t>
  </si>
  <si>
    <t>Valga</t>
  </si>
  <si>
    <t>Paju</t>
  </si>
  <si>
    <t>Võru</t>
  </si>
  <si>
    <t xml:space="preserve">Võru linn </t>
  </si>
  <si>
    <t>Võru linn Laane tn. 5a veehaare</t>
  </si>
  <si>
    <t>Võru linn, Võrusoo veehaare</t>
  </si>
  <si>
    <t>Võru linn, Kirsi-Veski veehaare</t>
  </si>
  <si>
    <t>Võru linn, Allika veehaare</t>
  </si>
  <si>
    <t>Siluri-Ordoviitsiumi + Kesk-Alam-Devoni põhjaveekogum (17;18+22;23)</t>
  </si>
  <si>
    <t>Elva</t>
  </si>
  <si>
    <t>Pärnu</t>
  </si>
  <si>
    <t>Reiu</t>
  </si>
  <si>
    <t>Sangla turvas</t>
  </si>
  <si>
    <t>Puhja elamud</t>
  </si>
  <si>
    <t>Sangla Turvas tootm. veehaare</t>
  </si>
  <si>
    <t>Ropka</t>
  </si>
  <si>
    <t>Tartu linn</t>
  </si>
  <si>
    <t>Vorbuse</t>
  </si>
  <si>
    <t>Tõrva</t>
  </si>
  <si>
    <t>Kaarlimäe</t>
  </si>
  <si>
    <t>Valio Eesti AS Laeva meierei</t>
  </si>
  <si>
    <t>Tartumaa Laeva vald Valmaotsa küla</t>
  </si>
  <si>
    <t>Viljandi</t>
  </si>
  <si>
    <t>Tomuski</t>
  </si>
  <si>
    <t>Ekseko AS põhjaveehaare</t>
  </si>
  <si>
    <t>Siluri-Ordoviitsiumi Adavere-Põltsamaa põhjaveekogum (16)</t>
  </si>
  <si>
    <t>Põltsamaa</t>
  </si>
  <si>
    <t xml:space="preserve">Põltsamaa </t>
  </si>
  <si>
    <t>Siluri-Ordoviitsiumi Pandivere põhjaveekogum Ida-Eesti vesikonnas (15)</t>
  </si>
  <si>
    <t>Kadrina</t>
  </si>
  <si>
    <t>Põlula kalakasvanduse põhjaveemaardla</t>
  </si>
  <si>
    <t>Põlula Kalakasvandus</t>
  </si>
  <si>
    <t>Rakvere</t>
  </si>
  <si>
    <t>Arkna veehaare</t>
  </si>
  <si>
    <t>Rakvere lihakombinaadi Arkna veehaare</t>
  </si>
  <si>
    <t>Tamsalu</t>
  </si>
  <si>
    <t>Tamsalu linn</t>
  </si>
  <si>
    <t>Tamsalu veehaare</t>
  </si>
  <si>
    <t>Siluri-Ordoviitsiumi Pandivere põhjaveekogum Lääne-Eesti vesikonnas (14)</t>
  </si>
  <si>
    <t>Järva-Jaani</t>
  </si>
  <si>
    <t>Tapa</t>
  </si>
  <si>
    <t>Moe II</t>
  </si>
  <si>
    <t>Siluri-Ordoviitsiumi põhjaveekogum Ida-Eesti vesikonnas (13)</t>
  </si>
  <si>
    <t>Jõgeva</t>
  </si>
  <si>
    <t>Teine</t>
  </si>
  <si>
    <t>Virukivi</t>
  </si>
  <si>
    <t>Siluri-Ordoviitsiumi Pärnu põhjaveekogum (12)</t>
  </si>
  <si>
    <t>Lemmetsa</t>
  </si>
  <si>
    <t>AS Puls Brewery</t>
  </si>
  <si>
    <t>Paide</t>
  </si>
  <si>
    <t>Paide linn-uus</t>
  </si>
  <si>
    <t>Vaskrääma</t>
  </si>
  <si>
    <t>Saulepa</t>
  </si>
  <si>
    <t>Tootsi</t>
  </si>
  <si>
    <t>Türi</t>
  </si>
  <si>
    <t>Türi linn</t>
  </si>
  <si>
    <t>Türi linn Türi-Alliku</t>
  </si>
  <si>
    <t>Võhma</t>
  </si>
  <si>
    <t>Kõo (O)</t>
  </si>
  <si>
    <t>Pilistvere (O)</t>
  </si>
  <si>
    <t>Võhma (O)</t>
  </si>
  <si>
    <t>Võhma (S)</t>
  </si>
  <si>
    <t>Vändra</t>
  </si>
  <si>
    <t>Jakobsoni</t>
  </si>
  <si>
    <t>Vändra individ.</t>
  </si>
  <si>
    <t>Siluri-Ordoviitsiumi Matsalu põhjaveekogum (11)</t>
  </si>
  <si>
    <t>Järvakandi</t>
  </si>
  <si>
    <t>Lihula</t>
  </si>
  <si>
    <t>Ristiku</t>
  </si>
  <si>
    <t>Rapla Ordoviitsiumi põhjaveemaardla</t>
  </si>
  <si>
    <t>Uusküla</t>
  </si>
  <si>
    <t>Puurkaevu nr. 10251 veehaare</t>
  </si>
  <si>
    <t>Puurkaevu nr. 8533 veehaare</t>
  </si>
  <si>
    <t>Siluri-Ordoviitsiumi Harju põhjaveekogum (10)</t>
  </si>
  <si>
    <t>Kohila</t>
  </si>
  <si>
    <t>Paberivabrik</t>
  </si>
  <si>
    <t>Kuusalu (Q)</t>
  </si>
  <si>
    <t>Balti Spoon</t>
  </si>
  <si>
    <t>Siluri Saaremaa põhjaveekogum (9)</t>
  </si>
  <si>
    <t>Aquamyk</t>
  </si>
  <si>
    <t>Aquamyk Kanissaare veehaare</t>
  </si>
  <si>
    <t>Kuressaare</t>
  </si>
  <si>
    <t>Tõlli</t>
  </si>
  <si>
    <t>Läätsa</t>
  </si>
  <si>
    <t>Ordoviitsiumi Ida-Viru põlevkivibasseini põhjaveekogum (7)</t>
  </si>
  <si>
    <t>Ahtme kaevandus</t>
  </si>
  <si>
    <t>Kiikla küla kaugküttesüsteem</t>
  </si>
  <si>
    <t>Ordoviitsiumi-Kambriumi Virumaa põhjaveekogum Ida-Eesti vesikonnas (5a)</t>
  </si>
  <si>
    <t>Aseri vald</t>
  </si>
  <si>
    <t>Estonia kaevandus</t>
  </si>
  <si>
    <t>Tootmisala</t>
  </si>
  <si>
    <t>Võrnu k.</t>
  </si>
  <si>
    <t>Iisaku vald</t>
  </si>
  <si>
    <t>Illuka vald</t>
  </si>
  <si>
    <t>Jõhvi</t>
  </si>
  <si>
    <t>Jõhvi vald</t>
  </si>
  <si>
    <t>Kiviõli</t>
  </si>
  <si>
    <t>Keemiatööstuse OÜ</t>
  </si>
  <si>
    <t>Teised veehaarded</t>
  </si>
  <si>
    <t>Viru Liimide AS</t>
  </si>
  <si>
    <t>Kohtla vald</t>
  </si>
  <si>
    <t>Lüganuse vald</t>
  </si>
  <si>
    <t>Maidla vald</t>
  </si>
  <si>
    <t>Mäetaguse vald</t>
  </si>
  <si>
    <t>Apandiku</t>
  </si>
  <si>
    <t>Aruküla</t>
  </si>
  <si>
    <t>Atsalama</t>
  </si>
  <si>
    <t>Ereda</t>
  </si>
  <si>
    <t>Jõetaguse</t>
  </si>
  <si>
    <t>Kalina</t>
  </si>
  <si>
    <t>Kiikla</t>
  </si>
  <si>
    <t>Liivakünka</t>
  </si>
  <si>
    <t>Metsküla</t>
  </si>
  <si>
    <t>Mäetaguse</t>
  </si>
  <si>
    <t>Pagari</t>
  </si>
  <si>
    <t>Rajaküla</t>
  </si>
  <si>
    <t>Ratva</t>
  </si>
  <si>
    <t>Tarakuse</t>
  </si>
  <si>
    <t>Uhe</t>
  </si>
  <si>
    <t>Võide</t>
  </si>
  <si>
    <t>Võrnu</t>
  </si>
  <si>
    <t>Väike-Pungerja</t>
  </si>
  <si>
    <t>Narva</t>
  </si>
  <si>
    <t>Rakvere lihakombinaat</t>
  </si>
  <si>
    <t>Rakvere linn</t>
  </si>
  <si>
    <t>Rakvere ümbrus</t>
  </si>
  <si>
    <t>Sonda vald</t>
  </si>
  <si>
    <t>Toila vald</t>
  </si>
  <si>
    <t>Vaivara vald</t>
  </si>
  <si>
    <t>Ordoviitsiumi-Kambriumi Tartu põhjaveekogum Ida-Eesti vesikonnas (5b)</t>
  </si>
  <si>
    <t>Anne</t>
  </si>
  <si>
    <t>Tartu (sh AS A. Le Coq)</t>
  </si>
  <si>
    <t>Värska</t>
  </si>
  <si>
    <t>Värska puurkaev nr 5</t>
  </si>
  <si>
    <t>Värska puurkaev nr 7</t>
  </si>
  <si>
    <t>Ordoviitsiumi-Kambriumi põhjaveekogum Lääne-Eesti vesikonnas (4)</t>
  </si>
  <si>
    <t>Aegviidu</t>
  </si>
  <si>
    <t>Anija vald</t>
  </si>
  <si>
    <t>Haapsalu</t>
  </si>
  <si>
    <t>Haapsalu linn</t>
  </si>
  <si>
    <t>Uuemõisa</t>
  </si>
  <si>
    <t>Harku</t>
  </si>
  <si>
    <t>Harku vald</t>
  </si>
  <si>
    <t>Jõelähtme vald</t>
  </si>
  <si>
    <t>Loo</t>
  </si>
  <si>
    <t>Jüri</t>
  </si>
  <si>
    <t>Kehra</t>
  </si>
  <si>
    <t>Kehra linn</t>
  </si>
  <si>
    <t>Keila</t>
  </si>
  <si>
    <t>Keila linn</t>
  </si>
  <si>
    <t>Keila vald</t>
  </si>
  <si>
    <t>Kernu vald</t>
  </si>
  <si>
    <t>Kiili vald</t>
  </si>
  <si>
    <t>Kose vald</t>
  </si>
  <si>
    <t>Kuusalu vald</t>
  </si>
  <si>
    <t>Kuusalu (endine Loksa v.)</t>
  </si>
  <si>
    <t>Kuusalu-Kiiu</t>
  </si>
  <si>
    <t>Kõue vald</t>
  </si>
  <si>
    <t>Laagri</t>
  </si>
  <si>
    <t>Laagri alevik</t>
  </si>
  <si>
    <t>Maardu</t>
  </si>
  <si>
    <t>Nissi vald</t>
  </si>
  <si>
    <t>Padise vald</t>
  </si>
  <si>
    <t>Raasiku vald</t>
  </si>
  <si>
    <t>Rae vald</t>
  </si>
  <si>
    <t>Rapla Ordoviitsiumi-kambriumi põhjaveevaardla</t>
  </si>
  <si>
    <t>Rapla O-C põhjaveevaruga ala</t>
  </si>
  <si>
    <t>Rummu</t>
  </si>
  <si>
    <t>Rummu alevik</t>
  </si>
  <si>
    <t>Saku alevik</t>
  </si>
  <si>
    <t>Saku vald</t>
  </si>
  <si>
    <t>Saue vald</t>
  </si>
  <si>
    <t>Vasalemma vald</t>
  </si>
  <si>
    <t>Kambriumi-Vendi põhjaveekogum (3)</t>
  </si>
  <si>
    <t>Muraste</t>
  </si>
  <si>
    <t>Tabasalu</t>
  </si>
  <si>
    <t>Loksa</t>
  </si>
  <si>
    <t>Muuga sadam</t>
  </si>
  <si>
    <t>Paldiski</t>
  </si>
  <si>
    <t>Peetri</t>
  </si>
  <si>
    <t>Saku</t>
  </si>
  <si>
    <t>Salutaguse</t>
  </si>
  <si>
    <t>Saue</t>
  </si>
  <si>
    <t>Saue linn</t>
  </si>
  <si>
    <t>Tallinn</t>
  </si>
  <si>
    <t>Haabersti</t>
  </si>
  <si>
    <t>Järve</t>
  </si>
  <si>
    <t>Kesklinn</t>
  </si>
  <si>
    <t>Kopli 1</t>
  </si>
  <si>
    <t>Mere</t>
  </si>
  <si>
    <t>Mustamäe</t>
  </si>
  <si>
    <t>Nõmme</t>
  </si>
  <si>
    <t>Pelgulinna</t>
  </si>
  <si>
    <t>Pirita</t>
  </si>
  <si>
    <t>Pirita 1</t>
  </si>
  <si>
    <t>Lasnamäe</t>
  </si>
  <si>
    <t xml:space="preserve">Viimsi </t>
  </si>
  <si>
    <t>Viimsi</t>
  </si>
  <si>
    <t>Kambriumi-Vendi Voronka põhjaveekogum (2)</t>
  </si>
  <si>
    <t>Aidu karjäär</t>
  </si>
  <si>
    <t>Aseri</t>
  </si>
  <si>
    <t>Kohtla-Järve</t>
  </si>
  <si>
    <t>Oru</t>
  </si>
  <si>
    <t>Sirgala-Viivikonna</t>
  </si>
  <si>
    <t>Sompa linnaosa</t>
  </si>
  <si>
    <t>Kukruse</t>
  </si>
  <si>
    <t>Kohtla-Nõmme</t>
  </si>
  <si>
    <t>Kunda</t>
  </si>
  <si>
    <t>Eesti EJ+ karjäär</t>
  </si>
  <si>
    <t>Narva-Jõesuu</t>
  </si>
  <si>
    <t>Püssi</t>
  </si>
  <si>
    <t>Püssi linn</t>
  </si>
  <si>
    <t>Sillamäe</t>
  </si>
  <si>
    <t>Toila</t>
  </si>
  <si>
    <t>Voka</t>
  </si>
  <si>
    <t>Kambriumi-Vendi Gdovi põhjaveekogum (1)</t>
  </si>
  <si>
    <t>Ahtme linnaosa</t>
  </si>
  <si>
    <t xml:space="preserve">Toila </t>
  </si>
  <si>
    <t>Meriküla</t>
  </si>
  <si>
    <t>Kambriumi-Vendi Voronka+Gdovi põhjaveekogum (1+2)</t>
  </si>
  <si>
    <t>Estonia  kaevandus</t>
  </si>
  <si>
    <t>Haljala</t>
  </si>
  <si>
    <t>Viru Õlu AS</t>
  </si>
  <si>
    <t>Järve linnaosa</t>
  </si>
  <si>
    <t>Diamant Mets OÜ</t>
  </si>
  <si>
    <t>Lõuna</t>
  </si>
  <si>
    <t>Viru Keemia Grupp</t>
  </si>
  <si>
    <t>Nitrofert AS</t>
  </si>
  <si>
    <t>Lot Wood Trading</t>
  </si>
  <si>
    <t>Piira veehaare</t>
  </si>
  <si>
    <t>Kokku riigis</t>
  </si>
  <si>
    <r>
      <t>Põhjaveevõtt, m</t>
    </r>
    <r>
      <rPr>
        <b/>
        <vertAlign val="superscript"/>
        <sz val="10"/>
        <color theme="1"/>
        <rFont val="Times New Roman"/>
        <family val="1"/>
        <charset val="186"/>
      </rPr>
      <t>3</t>
    </r>
    <r>
      <rPr>
        <b/>
        <sz val="10"/>
        <color theme="1"/>
        <rFont val="Times New Roman"/>
        <family val="1"/>
        <charset val="186"/>
      </rPr>
      <t xml:space="preserve"> ööpäevas</t>
    </r>
  </si>
  <si>
    <t>Põhjavee-maardla</t>
  </si>
  <si>
    <t>Põhjavee-maardla piirkond</t>
  </si>
  <si>
    <t>Põhjavee-kogumi nr</t>
  </si>
  <si>
    <t>Veekihi geol. indeks</t>
  </si>
  <si>
    <t>seisuga 31.12.2019</t>
  </si>
  <si>
    <t>Varu muutus</t>
  </si>
  <si>
    <t>seisuga 31.12.2020</t>
  </si>
  <si>
    <t>Varu</t>
  </si>
  <si>
    <t>Kinnitamise kuupäev</t>
  </si>
  <si>
    <t>Dokumendi nr</t>
  </si>
  <si>
    <t>Kasutamise lõpp, a.</t>
  </si>
  <si>
    <t>Harjumaa</t>
  </si>
  <si>
    <t>O-C</t>
  </si>
  <si>
    <t>5 MM</t>
  </si>
  <si>
    <t>C-V</t>
  </si>
  <si>
    <t>1-2/16/379 MK</t>
  </si>
  <si>
    <t>Jõelähtme  vald</t>
  </si>
  <si>
    <t>75 PVK</t>
  </si>
  <si>
    <t>Kuusalu</t>
  </si>
  <si>
    <t>Q</t>
  </si>
  <si>
    <t>68 MM</t>
  </si>
  <si>
    <t>15 MM</t>
  </si>
  <si>
    <t>Ida-Virumaa</t>
  </si>
  <si>
    <t>O3kl-kk</t>
  </si>
  <si>
    <t>95 PVK</t>
  </si>
  <si>
    <t>V2vr</t>
  </si>
  <si>
    <t>V2gd</t>
  </si>
  <si>
    <t>409 MK</t>
  </si>
  <si>
    <t>755 MK</t>
  </si>
  <si>
    <t>1+2</t>
  </si>
  <si>
    <t>Kiikla küla kaugkütte-süsteem</t>
  </si>
  <si>
    <t>1065 MK</t>
  </si>
  <si>
    <t>71 MM</t>
  </si>
  <si>
    <t>559 MK</t>
  </si>
  <si>
    <t>42MM</t>
  </si>
  <si>
    <t>78 PVK</t>
  </si>
  <si>
    <t>Jõgevamaa</t>
  </si>
  <si>
    <t>S</t>
  </si>
  <si>
    <t>77MM</t>
  </si>
  <si>
    <t>O</t>
  </si>
  <si>
    <t>7.74 km2 (6 km2 Põltsamaa linnas ja 1.74 km2 Põltsamaa vallas)</t>
  </si>
  <si>
    <t>S1rk-tm</t>
  </si>
  <si>
    <t>366 MK</t>
  </si>
  <si>
    <t>Järvamaa</t>
  </si>
  <si>
    <t>396MK</t>
  </si>
  <si>
    <t>S-O</t>
  </si>
  <si>
    <t>15MM</t>
  </si>
  <si>
    <t>1786 MK</t>
  </si>
  <si>
    <t>S1rk</t>
  </si>
  <si>
    <t>Läänemaa</t>
  </si>
  <si>
    <t>33MM</t>
  </si>
  <si>
    <t>088 EMK</t>
  </si>
  <si>
    <t>Lääne-Virumaa</t>
  </si>
  <si>
    <t>1414 MK</t>
  </si>
  <si>
    <t>O2ls-kn</t>
  </si>
  <si>
    <t>77PVK</t>
  </si>
  <si>
    <t>38MM</t>
  </si>
  <si>
    <t>O3kl-jh</t>
  </si>
  <si>
    <t>1-2/17/1229 MK</t>
  </si>
  <si>
    <t>13PVK</t>
  </si>
  <si>
    <t>55PVK</t>
  </si>
  <si>
    <t>88PVK</t>
  </si>
  <si>
    <t>417MM</t>
  </si>
  <si>
    <t>30MM</t>
  </si>
  <si>
    <t>Põlvamaa</t>
  </si>
  <si>
    <t xml:space="preserve">Põlva </t>
  </si>
  <si>
    <t>17;18+22;23</t>
  </si>
  <si>
    <t>D2-1</t>
  </si>
  <si>
    <t>1-2/16/1244 MK</t>
  </si>
  <si>
    <t>D2</t>
  </si>
  <si>
    <t>Pärnumaa</t>
  </si>
  <si>
    <t>83PVK</t>
  </si>
  <si>
    <t>D2-1-S</t>
  </si>
  <si>
    <t>89PVK</t>
  </si>
  <si>
    <t>86PVK</t>
  </si>
  <si>
    <t>903MK</t>
  </si>
  <si>
    <t>69MM</t>
  </si>
  <si>
    <t xml:space="preserve"> </t>
  </si>
  <si>
    <t>Raplamaa</t>
  </si>
  <si>
    <t>60MM</t>
  </si>
  <si>
    <t>41MM</t>
  </si>
  <si>
    <t>50MM</t>
  </si>
  <si>
    <t>1-2/16/743 MK</t>
  </si>
  <si>
    <t>O3prg</t>
  </si>
  <si>
    <t>Saaremaa</t>
  </si>
  <si>
    <t>S2rt-jg</t>
  </si>
  <si>
    <t>3 MK</t>
  </si>
  <si>
    <t>13MM</t>
  </si>
  <si>
    <t>14MM</t>
  </si>
  <si>
    <t>Tartumaa</t>
  </si>
  <si>
    <t>Sangla Turvas</t>
  </si>
  <si>
    <t>81PVK</t>
  </si>
  <si>
    <t>1-2/17/1140MK</t>
  </si>
  <si>
    <t>Anne (sh AS Grüne Fee Eesti)</t>
  </si>
  <si>
    <t>1-2/18/954MK</t>
  </si>
  <si>
    <t>544 MK</t>
  </si>
  <si>
    <t>Valgamaa</t>
  </si>
  <si>
    <t>059EMK</t>
  </si>
  <si>
    <t>Viljandimaa</t>
  </si>
  <si>
    <t>731 MK</t>
  </si>
  <si>
    <t>90PVK</t>
  </si>
  <si>
    <t>Kõo</t>
  </si>
  <si>
    <t>089EMK</t>
  </si>
  <si>
    <t>Pilistvere</t>
  </si>
  <si>
    <t>Võrumaa</t>
  </si>
  <si>
    <t>Võru linn</t>
  </si>
  <si>
    <t>1-2/16/128 MK</t>
  </si>
  <si>
    <t>42 PVK</t>
  </si>
  <si>
    <t>Põhjavee tarbevaru, m3 ööpäevas (seisuga 31.12.20)</t>
  </si>
  <si>
    <t>II</t>
  </si>
  <si>
    <t>III</t>
  </si>
  <si>
    <t>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</si>
  <si>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</si>
  <si>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</si>
  <si>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</si>
  <si>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</si>
  <si>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</si>
  <si>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</si>
  <si>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</si>
  <si>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</si>
  <si>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</si>
  <si>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Ida-Virumaa kaevandused ja karjäärid</t>
  </si>
  <si>
    <t>Narva karjäär (Alutaguse)</t>
  </si>
  <si>
    <t>Narva karjäär (Toila)</t>
  </si>
  <si>
    <t>Narva karjäär (Narva-Jõesuu)</t>
  </si>
  <si>
    <t xml:space="preserve">Viru kaevanduse ÜVPA </t>
  </si>
  <si>
    <t>Ülejäänud kaevandused ja karjäärid Eestis</t>
  </si>
  <si>
    <t>Summaarne aastas, m3</t>
  </si>
  <si>
    <t>Aasta keskmine, m3 ööpäevas</t>
  </si>
  <si>
    <t>Summaarne kuus, m3</t>
  </si>
  <si>
    <r>
      <t>Põhjavee kehtestatud varu, m</t>
    </r>
    <r>
      <rPr>
        <b/>
        <vertAlign val="superscript"/>
        <sz val="10"/>
        <rFont val="Times New Roman"/>
        <family val="1"/>
        <charset val="186"/>
      </rPr>
      <t>3</t>
    </r>
    <r>
      <rPr>
        <b/>
        <sz val="10"/>
        <rFont val="Times New Roman"/>
        <family val="1"/>
        <charset val="186"/>
      </rPr>
      <t xml:space="preserve"> ööpäevas</t>
    </r>
  </si>
  <si>
    <t>Põhjavee kehtestatud varu, m3 ööpäevas (seisuga 31.12.20)</t>
  </si>
  <si>
    <t>Põhjaveemaardla, veehaarde või kehtestatud varu piirkonna nimetus</t>
  </si>
  <si>
    <t>Kehtestatud varu muutus (2019-2020)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</si>
</sst>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\.mm\.yyyy"/>
  </numFmts>
  <fonts count="2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b/>
      <sz val="10"/>
      <color rgb="FF00B05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00B0F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8"/>
      <name val="Arial"/>
      <family val="2"/>
      <charset val="186"/>
    </font>
    <font>
      <b/>
      <sz val="10"/>
      <color rgb="FF07A0B9"/>
      <name val="Times New Roman"/>
      <family val="1"/>
      <charset val="186"/>
    </font>
    <font>
      <sz val="10"/>
      <color rgb="FF07A0B9"/>
      <name val="Times New Roman"/>
      <family val="1"/>
      <charset val="186"/>
    </font>
    <font>
      <b/>
      <sz val="10"/>
      <color rgb="FF0070C0"/>
      <name val="Calibri"/>
      <family val="2"/>
      <charset val="186"/>
      <scheme val="minor"/>
    </font>
    <font>
      <sz val="10"/>
      <color rgb="FF0070C0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b/>
      <sz val="10"/>
      <color theme="3" tint="0.3999755851924192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4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/>
    <xf numFmtId="0" fontId="5" fillId="0" borderId="12" xfId="0" applyFont="1" applyBorder="1"/>
    <xf numFmtId="0" fontId="7" fillId="2" borderId="2" xfId="0" applyFont="1" applyFill="1" applyBorder="1"/>
    <xf numFmtId="0" fontId="8" fillId="0" borderId="13" xfId="0" applyFont="1" applyBorder="1" applyAlignment="1">
      <alignment horizontal="center"/>
    </xf>
    <xf numFmtId="0" fontId="2" fillId="0" borderId="15" xfId="0" applyFont="1" applyBorder="1"/>
    <xf numFmtId="0" fontId="4" fillId="2" borderId="16" xfId="0" applyFont="1" applyFill="1" applyBorder="1"/>
    <xf numFmtId="0" fontId="9" fillId="0" borderId="17" xfId="0" applyFont="1" applyBorder="1"/>
    <xf numFmtId="0" fontId="4" fillId="2" borderId="18" xfId="0" applyFont="1" applyFill="1" applyBorder="1"/>
    <xf numFmtId="0" fontId="7" fillId="0" borderId="19" xfId="0" applyFont="1" applyBorder="1"/>
    <xf numFmtId="0" fontId="4" fillId="2" borderId="15" xfId="0" applyFont="1" applyFill="1" applyBorder="1"/>
    <xf numFmtId="0" fontId="7" fillId="0" borderId="20" xfId="0" applyFont="1" applyBorder="1"/>
    <xf numFmtId="0" fontId="9" fillId="0" borderId="13" xfId="0" applyFont="1" applyBorder="1" applyAlignment="1">
      <alignment horizontal="center"/>
    </xf>
    <xf numFmtId="0" fontId="7" fillId="2" borderId="15" xfId="0" applyFont="1" applyFill="1" applyBorder="1"/>
    <xf numFmtId="0" fontId="12" fillId="2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0" fontId="4" fillId="0" borderId="1" xfId="0" applyFont="1" applyFill="1" applyBorder="1"/>
    <xf numFmtId="165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/>
    <xf numFmtId="0" fontId="15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" fillId="0" borderId="1" xfId="0" applyFont="1" applyFill="1" applyBorder="1"/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Fill="1" applyBorder="1" applyAlignment="1">
      <alignment horizontal="right"/>
    </xf>
    <xf numFmtId="14" fontId="4" fillId="0" borderId="1" xfId="1" applyNumberFormat="1" applyFont="1" applyFill="1" applyBorder="1"/>
    <xf numFmtId="0" fontId="2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0" fontId="2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1" fillId="0" borderId="1" xfId="0" quotePrefix="1" applyNumberFormat="1" applyFont="1" applyFill="1" applyBorder="1"/>
    <xf numFmtId="0" fontId="18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wrapText="1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7" fillId="0" borderId="1" xfId="1" applyFont="1" applyFill="1" applyBorder="1" applyAlignment="1">
      <alignment horizontal="right" wrapText="1"/>
    </xf>
    <xf numFmtId="165" fontId="7" fillId="0" borderId="1" xfId="1" applyNumberFormat="1" applyFont="1" applyFill="1" applyBorder="1" applyAlignment="1">
      <alignment horizontal="right" wrapText="1"/>
    </xf>
    <xf numFmtId="0" fontId="11" fillId="0" borderId="1" xfId="0" applyFont="1" applyFill="1" applyBorder="1"/>
    <xf numFmtId="14" fontId="7" fillId="0" borderId="1" xfId="1" applyNumberFormat="1" applyFont="1" applyFill="1" applyBorder="1" applyAlignment="1">
      <alignment horizontal="right" wrapText="1"/>
    </xf>
    <xf numFmtId="0" fontId="8" fillId="0" borderId="1" xfId="1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right" wrapText="1"/>
    </xf>
    <xf numFmtId="0" fontId="19" fillId="0" borderId="1" xfId="0" applyFont="1" applyFill="1" applyBorder="1"/>
    <xf numFmtId="0" fontId="4" fillId="5" borderId="1" xfId="0" applyFont="1" applyFill="1" applyBorder="1"/>
    <xf numFmtId="0" fontId="7" fillId="0" borderId="1" xfId="0" quotePrefix="1" applyNumberFormat="1" applyFont="1" applyFill="1" applyBorder="1"/>
    <xf numFmtId="0" fontId="20" fillId="0" borderId="1" xfId="1" applyFont="1" applyFill="1" applyBorder="1" applyAlignment="1">
      <alignment horizontal="right" wrapText="1"/>
    </xf>
    <xf numFmtId="0" fontId="7" fillId="0" borderId="1" xfId="1" applyNumberFormat="1" applyFont="1" applyFill="1" applyBorder="1" applyAlignment="1">
      <alignment wrapText="1"/>
    </xf>
    <xf numFmtId="14" fontId="7" fillId="0" borderId="1" xfId="0" applyNumberFormat="1" applyFont="1" applyFill="1" applyBorder="1"/>
    <xf numFmtId="0" fontId="4" fillId="0" borderId="1" xfId="1" applyNumberFormat="1" applyFont="1" applyFill="1" applyBorder="1" applyAlignment="1">
      <alignment wrapText="1"/>
    </xf>
    <xf numFmtId="0" fontId="0" fillId="0" borderId="1" xfId="0" applyBorder="1"/>
    <xf numFmtId="0" fontId="0" fillId="0" borderId="25" xfId="0" applyBorder="1"/>
    <xf numFmtId="0" fontId="0" fillId="0" borderId="22" xfId="0" applyBorder="1"/>
    <xf numFmtId="0" fontId="0" fillId="0" borderId="0" xfId="0" applyBorder="1"/>
    <xf numFmtId="0" fontId="21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/>
    <xf numFmtId="0" fontId="7" fillId="0" borderId="23" xfId="0" applyFont="1" applyBorder="1"/>
    <xf numFmtId="0" fontId="7" fillId="0" borderId="2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11" xfId="0" applyFont="1" applyBorder="1"/>
    <xf numFmtId="1" fontId="7" fillId="0" borderId="25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1" fontId="7" fillId="0" borderId="22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center"/>
    </xf>
    <xf numFmtId="1" fontId="5" fillId="3" borderId="22" xfId="0" applyNumberFormat="1" applyFont="1" applyFill="1" applyBorder="1" applyAlignment="1">
      <alignment horizontal="center"/>
    </xf>
    <xf numFmtId="1" fontId="5" fillId="3" borderId="25" xfId="0" applyNumberFormat="1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" fontId="7" fillId="0" borderId="4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left"/>
    </xf>
    <xf numFmtId="0" fontId="22" fillId="3" borderId="3" xfId="0" applyFont="1" applyFill="1" applyBorder="1" applyAlignment="1">
      <alignment horizontal="center"/>
    </xf>
    <xf numFmtId="1" fontId="22" fillId="3" borderId="3" xfId="0" applyNumberFormat="1" applyFont="1" applyFill="1" applyBorder="1" applyAlignment="1">
      <alignment horizontal="center"/>
    </xf>
    <xf numFmtId="1" fontId="22" fillId="3" borderId="9" xfId="0" applyNumberFormat="1" applyFont="1" applyFill="1" applyBorder="1" applyAlignment="1">
      <alignment horizontal="center"/>
    </xf>
    <xf numFmtId="164" fontId="22" fillId="3" borderId="3" xfId="0" applyNumberFormat="1" applyFont="1" applyFill="1" applyBorder="1" applyAlignment="1">
      <alignment horizontal="right"/>
    </xf>
    <xf numFmtId="0" fontId="21" fillId="0" borderId="0" xfId="0" applyFont="1"/>
    <xf numFmtId="0" fontId="21" fillId="0" borderId="25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1" fontId="21" fillId="0" borderId="25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64" fontId="21" fillId="0" borderId="25" xfId="0" applyNumberFormat="1" applyFont="1" applyBorder="1" applyAlignment="1">
      <alignment horizontal="right"/>
    </xf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21" fillId="0" borderId="23" xfId="0" applyNumberFormat="1" applyFont="1" applyBorder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/>
    <xf numFmtId="0" fontId="5" fillId="0" borderId="0" xfId="0" applyFont="1" applyBorder="1"/>
    <xf numFmtId="0" fontId="5" fillId="0" borderId="11" xfId="0" applyFont="1" applyBorder="1"/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11" xfId="0" applyFont="1" applyBorder="1"/>
    <xf numFmtId="0" fontId="4" fillId="0" borderId="11" xfId="0" applyFont="1" applyBorder="1"/>
    <xf numFmtId="0" fontId="5" fillId="0" borderId="18" xfId="0" applyFont="1" applyBorder="1"/>
    <xf numFmtId="0" fontId="7" fillId="0" borderId="22" xfId="0" applyFont="1" applyBorder="1" applyAlignment="1">
      <alignment wrapText="1"/>
    </xf>
    <xf numFmtId="0" fontId="7" fillId="2" borderId="31" xfId="0" applyFont="1" applyFill="1" applyBorder="1"/>
    <xf numFmtId="0" fontId="10" fillId="4" borderId="11" xfId="0" applyFont="1" applyFill="1" applyBorder="1"/>
    <xf numFmtId="0" fontId="7" fillId="2" borderId="32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4" fillId="2" borderId="32" xfId="0" applyFont="1" applyFill="1" applyBorder="1"/>
    <xf numFmtId="0" fontId="4" fillId="0" borderId="22" xfId="0" applyFont="1" applyBorder="1"/>
    <xf numFmtId="0" fontId="5" fillId="0" borderId="22" xfId="0" applyFont="1" applyBorder="1" applyAlignment="1">
      <alignment wrapText="1"/>
    </xf>
    <xf numFmtId="0" fontId="10" fillId="4" borderId="34" xfId="0" applyFont="1" applyFill="1" applyBorder="1"/>
    <xf numFmtId="0" fontId="2" fillId="0" borderId="22" xfId="0" applyFont="1" applyBorder="1"/>
    <xf numFmtId="0" fontId="7" fillId="2" borderId="32" xfId="0" applyFont="1" applyFill="1" applyBorder="1"/>
    <xf numFmtId="0" fontId="4" fillId="2" borderId="32" xfId="0" applyFont="1" applyFill="1" applyBorder="1" applyAlignment="1">
      <alignment wrapText="1"/>
    </xf>
    <xf numFmtId="0" fontId="7" fillId="0" borderId="0" xfId="0" applyFont="1" applyFill="1" applyBorder="1"/>
    <xf numFmtId="0" fontId="4" fillId="2" borderId="22" xfId="0" applyFont="1" applyFill="1" applyBorder="1" applyAlignment="1">
      <alignment wrapText="1"/>
    </xf>
    <xf numFmtId="0" fontId="4" fillId="0" borderId="0" xfId="0" applyFont="1" applyFill="1" applyBorder="1"/>
    <xf numFmtId="0" fontId="4" fillId="2" borderId="31" xfId="0" applyFont="1" applyFill="1" applyBorder="1"/>
    <xf numFmtId="0" fontId="7" fillId="0" borderId="24" xfId="0" applyFont="1" applyBorder="1"/>
    <xf numFmtId="3" fontId="5" fillId="3" borderId="25" xfId="0" applyNumberFormat="1" applyFont="1" applyFill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23" fillId="3" borderId="0" xfId="0" applyFont="1" applyFill="1" applyAlignment="1">
      <alignment horizontal="center" vertical="center"/>
    </xf>
  </cellXfs>
  <cellStyles count="2">
    <cellStyle name="Normaallaad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5"/>
  <sheetViews>
    <sheetView topLeftCell="A79" workbookViewId="0">
      <selection activeCell="E1" sqref="E1:M1"/>
    </sheetView>
  </sheetViews>
  <sheetFormatPr defaultRowHeight="14.5" x14ac:dyDescent="0.35"/>
  <cols>
    <col min="6" max="6" width="11.1796875" customWidth="1"/>
    <col min="11" max="11" width="12.90625" customWidth="1"/>
  </cols>
  <sheetData>
    <row r="1" spans="1:13" ht="15.5" x14ac:dyDescent="0.35">
      <c r="A1" s="154" t="s">
        <v>306</v>
      </c>
      <c r="B1" s="154" t="s">
        <v>307</v>
      </c>
      <c r="C1" s="154" t="s">
        <v>308</v>
      </c>
      <c r="D1" s="154" t="s">
        <v>309</v>
      </c>
      <c r="E1" s="153" t="s">
        <v>436</v>
      </c>
      <c r="F1" s="153"/>
      <c r="G1" s="153"/>
      <c r="H1" s="153"/>
      <c r="I1" s="153"/>
      <c r="J1" s="153"/>
      <c r="K1" s="153"/>
      <c r="L1" s="153"/>
      <c r="M1" s="153"/>
    </row>
    <row r="2" spans="1:13" x14ac:dyDescent="0.35">
      <c r="A2" s="154"/>
      <c r="B2" s="154"/>
      <c r="C2" s="154"/>
      <c r="D2" s="154"/>
      <c r="E2" s="153" t="s">
        <v>310</v>
      </c>
      <c r="F2" s="153"/>
      <c r="G2" s="153"/>
      <c r="H2" s="153"/>
      <c r="I2" s="154" t="s">
        <v>311</v>
      </c>
      <c r="J2" s="153" t="s">
        <v>312</v>
      </c>
      <c r="K2" s="153"/>
      <c r="L2" s="153"/>
      <c r="M2" s="153"/>
    </row>
    <row r="3" spans="1:13" ht="26" x14ac:dyDescent="0.35">
      <c r="A3" s="154"/>
      <c r="B3" s="154"/>
      <c r="C3" s="154"/>
      <c r="D3" s="154"/>
      <c r="E3" s="17" t="s">
        <v>313</v>
      </c>
      <c r="F3" s="17" t="s">
        <v>314</v>
      </c>
      <c r="G3" s="17" t="s">
        <v>315</v>
      </c>
      <c r="H3" s="17" t="s">
        <v>316</v>
      </c>
      <c r="I3" s="154"/>
      <c r="J3" s="17" t="s">
        <v>313</v>
      </c>
      <c r="K3" s="17" t="s">
        <v>314</v>
      </c>
      <c r="L3" s="17" t="s">
        <v>315</v>
      </c>
      <c r="M3" s="17" t="s">
        <v>316</v>
      </c>
    </row>
    <row r="4" spans="1:13" x14ac:dyDescent="0.35">
      <c r="A4" s="156" t="s">
        <v>317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x14ac:dyDescent="0.35">
      <c r="A5" s="18" t="s">
        <v>210</v>
      </c>
      <c r="B5" s="19" t="s">
        <v>210</v>
      </c>
      <c r="C5" s="20">
        <v>4</v>
      </c>
      <c r="D5" s="19" t="s">
        <v>318</v>
      </c>
      <c r="E5" s="20">
        <v>300</v>
      </c>
      <c r="F5" s="21">
        <v>36538</v>
      </c>
      <c r="G5" s="20" t="s">
        <v>319</v>
      </c>
      <c r="H5" s="22">
        <v>2030</v>
      </c>
      <c r="I5" s="20"/>
      <c r="J5" s="20">
        <v>300</v>
      </c>
      <c r="K5" s="21">
        <v>36538</v>
      </c>
      <c r="L5" s="20" t="s">
        <v>319</v>
      </c>
      <c r="M5" s="22">
        <v>2030</v>
      </c>
    </row>
    <row r="6" spans="1:13" x14ac:dyDescent="0.35">
      <c r="A6" s="155" t="s">
        <v>211</v>
      </c>
      <c r="B6" s="19" t="s">
        <v>211</v>
      </c>
      <c r="C6" s="20">
        <v>3</v>
      </c>
      <c r="D6" s="19" t="s">
        <v>320</v>
      </c>
      <c r="E6" s="20">
        <v>100</v>
      </c>
      <c r="F6" s="21">
        <v>36538</v>
      </c>
      <c r="G6" s="20" t="s">
        <v>319</v>
      </c>
      <c r="H6" s="22">
        <v>2030</v>
      </c>
      <c r="I6" s="20"/>
      <c r="J6" s="20">
        <v>100</v>
      </c>
      <c r="K6" s="21">
        <v>36538</v>
      </c>
      <c r="L6" s="20" t="s">
        <v>319</v>
      </c>
      <c r="M6" s="22">
        <v>2030</v>
      </c>
    </row>
    <row r="7" spans="1:13" x14ac:dyDescent="0.35">
      <c r="A7" s="155"/>
      <c r="B7" s="19" t="s">
        <v>211</v>
      </c>
      <c r="C7" s="20">
        <v>4</v>
      </c>
      <c r="D7" s="19" t="s">
        <v>318</v>
      </c>
      <c r="E7" s="20">
        <v>600</v>
      </c>
      <c r="F7" s="21">
        <v>36538</v>
      </c>
      <c r="G7" s="20" t="s">
        <v>319</v>
      </c>
      <c r="H7" s="22">
        <v>2030</v>
      </c>
      <c r="I7" s="20"/>
      <c r="J7" s="20">
        <v>600</v>
      </c>
      <c r="K7" s="21">
        <v>36538</v>
      </c>
      <c r="L7" s="20" t="s">
        <v>319</v>
      </c>
      <c r="M7" s="22">
        <v>2030</v>
      </c>
    </row>
    <row r="8" spans="1:13" x14ac:dyDescent="0.35">
      <c r="A8" s="155" t="s">
        <v>215</v>
      </c>
      <c r="B8" s="19" t="s">
        <v>215</v>
      </c>
      <c r="C8" s="20">
        <v>4</v>
      </c>
      <c r="D8" s="19" t="s">
        <v>318</v>
      </c>
      <c r="E8" s="20">
        <v>200</v>
      </c>
      <c r="F8" s="21">
        <v>42485</v>
      </c>
      <c r="G8" s="20" t="s">
        <v>321</v>
      </c>
      <c r="H8" s="22">
        <v>2042</v>
      </c>
      <c r="I8" s="20"/>
      <c r="J8" s="20">
        <v>200</v>
      </c>
      <c r="K8" s="21">
        <v>42485</v>
      </c>
      <c r="L8" s="20" t="s">
        <v>321</v>
      </c>
      <c r="M8" s="22">
        <v>2042</v>
      </c>
    </row>
    <row r="9" spans="1:13" x14ac:dyDescent="0.35">
      <c r="A9" s="155"/>
      <c r="B9" s="19" t="s">
        <v>215</v>
      </c>
      <c r="C9" s="20">
        <v>3</v>
      </c>
      <c r="D9" s="19" t="s">
        <v>320</v>
      </c>
      <c r="E9" s="20">
        <v>1000</v>
      </c>
      <c r="F9" s="21">
        <v>42485</v>
      </c>
      <c r="G9" s="20" t="s">
        <v>321</v>
      </c>
      <c r="H9" s="22">
        <v>2042</v>
      </c>
      <c r="I9" s="20"/>
      <c r="J9" s="20">
        <v>1000</v>
      </c>
      <c r="K9" s="21">
        <v>42485</v>
      </c>
      <c r="L9" s="20" t="s">
        <v>321</v>
      </c>
      <c r="M9" s="22">
        <v>2042</v>
      </c>
    </row>
    <row r="10" spans="1:13" x14ac:dyDescent="0.35">
      <c r="A10" s="155"/>
      <c r="B10" s="19" t="s">
        <v>248</v>
      </c>
      <c r="C10" s="20">
        <v>3</v>
      </c>
      <c r="D10" s="19" t="s">
        <v>320</v>
      </c>
      <c r="E10" s="20">
        <v>2000</v>
      </c>
      <c r="F10" s="21">
        <v>42485</v>
      </c>
      <c r="G10" s="20" t="s">
        <v>321</v>
      </c>
      <c r="H10" s="22">
        <v>2042</v>
      </c>
      <c r="I10" s="20"/>
      <c r="J10" s="20">
        <v>2000</v>
      </c>
      <c r="K10" s="21">
        <v>42485</v>
      </c>
      <c r="L10" s="20" t="s">
        <v>321</v>
      </c>
      <c r="M10" s="22">
        <v>2042</v>
      </c>
    </row>
    <row r="11" spans="1:13" x14ac:dyDescent="0.35">
      <c r="A11" s="155"/>
      <c r="B11" s="19" t="s">
        <v>249</v>
      </c>
      <c r="C11" s="20">
        <v>3</v>
      </c>
      <c r="D11" s="19" t="s">
        <v>320</v>
      </c>
      <c r="E11" s="20">
        <v>2000</v>
      </c>
      <c r="F11" s="21">
        <v>42485</v>
      </c>
      <c r="G11" s="20" t="s">
        <v>321</v>
      </c>
      <c r="H11" s="22">
        <v>2042</v>
      </c>
      <c r="I11" s="20"/>
      <c r="J11" s="20">
        <v>2000</v>
      </c>
      <c r="K11" s="21">
        <v>42485</v>
      </c>
      <c r="L11" s="20" t="s">
        <v>321</v>
      </c>
      <c r="M11" s="22">
        <v>2042</v>
      </c>
    </row>
    <row r="12" spans="1:13" ht="26.5" x14ac:dyDescent="0.35">
      <c r="A12" s="155"/>
      <c r="B12" s="19" t="s">
        <v>216</v>
      </c>
      <c r="C12" s="20">
        <v>4</v>
      </c>
      <c r="D12" s="19" t="s">
        <v>318</v>
      </c>
      <c r="E12" s="20">
        <v>1100</v>
      </c>
      <c r="F12" s="21">
        <v>42485</v>
      </c>
      <c r="G12" s="20" t="s">
        <v>321</v>
      </c>
      <c r="H12" s="22">
        <v>2042</v>
      </c>
      <c r="I12" s="20"/>
      <c r="J12" s="20">
        <v>1100</v>
      </c>
      <c r="K12" s="21">
        <v>42485</v>
      </c>
      <c r="L12" s="20" t="s">
        <v>321</v>
      </c>
      <c r="M12" s="22">
        <v>2042</v>
      </c>
    </row>
    <row r="13" spans="1:13" ht="26.5" x14ac:dyDescent="0.35">
      <c r="A13" s="155"/>
      <c r="B13" s="19" t="s">
        <v>216</v>
      </c>
      <c r="C13" s="20">
        <v>3</v>
      </c>
      <c r="D13" s="19" t="s">
        <v>320</v>
      </c>
      <c r="E13" s="20">
        <v>2000</v>
      </c>
      <c r="F13" s="21">
        <v>42485</v>
      </c>
      <c r="G13" s="20" t="s">
        <v>321</v>
      </c>
      <c r="H13" s="22">
        <v>2042</v>
      </c>
      <c r="I13" s="20"/>
      <c r="J13" s="20">
        <v>2000</v>
      </c>
      <c r="K13" s="21">
        <v>42485</v>
      </c>
      <c r="L13" s="20" t="s">
        <v>321</v>
      </c>
      <c r="M13" s="22">
        <v>2042</v>
      </c>
    </row>
    <row r="14" spans="1:13" ht="26.5" x14ac:dyDescent="0.35">
      <c r="A14" s="155" t="s">
        <v>322</v>
      </c>
      <c r="B14" s="19" t="s">
        <v>217</v>
      </c>
      <c r="C14" s="20">
        <v>4</v>
      </c>
      <c r="D14" s="19" t="s">
        <v>318</v>
      </c>
      <c r="E14" s="20">
        <v>1000</v>
      </c>
      <c r="F14" s="21">
        <v>42485</v>
      </c>
      <c r="G14" s="20" t="s">
        <v>321</v>
      </c>
      <c r="H14" s="22">
        <v>2042</v>
      </c>
      <c r="I14" s="20"/>
      <c r="J14" s="20">
        <v>1000</v>
      </c>
      <c r="K14" s="21">
        <v>42485</v>
      </c>
      <c r="L14" s="20" t="s">
        <v>321</v>
      </c>
      <c r="M14" s="22">
        <v>2042</v>
      </c>
    </row>
    <row r="15" spans="1:13" ht="26.5" x14ac:dyDescent="0.35">
      <c r="A15" s="155"/>
      <c r="B15" s="19" t="s">
        <v>217</v>
      </c>
      <c r="C15" s="20">
        <v>3</v>
      </c>
      <c r="D15" s="19" t="s">
        <v>320</v>
      </c>
      <c r="E15" s="20">
        <v>1500</v>
      </c>
      <c r="F15" s="21">
        <v>42485</v>
      </c>
      <c r="G15" s="20" t="s">
        <v>321</v>
      </c>
      <c r="H15" s="22">
        <v>2042</v>
      </c>
      <c r="I15" s="20"/>
      <c r="J15" s="20">
        <v>1500</v>
      </c>
      <c r="K15" s="21">
        <v>42485</v>
      </c>
      <c r="L15" s="20" t="s">
        <v>321</v>
      </c>
      <c r="M15" s="22">
        <v>2042</v>
      </c>
    </row>
    <row r="16" spans="1:13" x14ac:dyDescent="0.35">
      <c r="A16" s="155"/>
      <c r="B16" s="19" t="s">
        <v>218</v>
      </c>
      <c r="C16" s="20">
        <v>4</v>
      </c>
      <c r="D16" s="19" t="s">
        <v>318</v>
      </c>
      <c r="E16" s="20">
        <v>1500</v>
      </c>
      <c r="F16" s="21">
        <v>42485</v>
      </c>
      <c r="G16" s="20" t="s">
        <v>321</v>
      </c>
      <c r="H16" s="22">
        <v>2042</v>
      </c>
      <c r="I16" s="20"/>
      <c r="J16" s="20">
        <v>1500</v>
      </c>
      <c r="K16" s="21">
        <v>42485</v>
      </c>
      <c r="L16" s="20" t="s">
        <v>321</v>
      </c>
      <c r="M16" s="22">
        <v>2042</v>
      </c>
    </row>
    <row r="17" spans="1:13" x14ac:dyDescent="0.35">
      <c r="A17" s="155"/>
      <c r="B17" s="19" t="s">
        <v>218</v>
      </c>
      <c r="C17" s="20">
        <v>3</v>
      </c>
      <c r="D17" s="19" t="s">
        <v>320</v>
      </c>
      <c r="E17" s="20">
        <v>1500</v>
      </c>
      <c r="F17" s="21">
        <v>42485</v>
      </c>
      <c r="G17" s="20" t="s">
        <v>321</v>
      </c>
      <c r="H17" s="22">
        <v>2042</v>
      </c>
      <c r="I17" s="20"/>
      <c r="J17" s="20">
        <v>1500</v>
      </c>
      <c r="K17" s="21">
        <v>42485</v>
      </c>
      <c r="L17" s="20" t="s">
        <v>321</v>
      </c>
      <c r="M17" s="22">
        <v>2042</v>
      </c>
    </row>
    <row r="18" spans="1:13" x14ac:dyDescent="0.35">
      <c r="A18" s="155" t="s">
        <v>219</v>
      </c>
      <c r="B18" s="19" t="s">
        <v>219</v>
      </c>
      <c r="C18" s="20">
        <v>4</v>
      </c>
      <c r="D18" s="19" t="s">
        <v>318</v>
      </c>
      <c r="E18" s="20">
        <v>1000</v>
      </c>
      <c r="F18" s="21">
        <v>38275</v>
      </c>
      <c r="G18" s="20" t="s">
        <v>323</v>
      </c>
      <c r="H18" s="22">
        <v>2030</v>
      </c>
      <c r="I18" s="20"/>
      <c r="J18" s="20">
        <v>1000</v>
      </c>
      <c r="K18" s="21">
        <v>38275</v>
      </c>
      <c r="L18" s="20" t="s">
        <v>323</v>
      </c>
      <c r="M18" s="22">
        <v>2030</v>
      </c>
    </row>
    <row r="19" spans="1:13" x14ac:dyDescent="0.35">
      <c r="A19" s="155"/>
      <c r="B19" s="19" t="s">
        <v>219</v>
      </c>
      <c r="C19" s="20">
        <v>3</v>
      </c>
      <c r="D19" s="19" t="s">
        <v>320</v>
      </c>
      <c r="E19" s="20">
        <v>1000</v>
      </c>
      <c r="F19" s="21">
        <v>38275</v>
      </c>
      <c r="G19" s="20" t="s">
        <v>323</v>
      </c>
      <c r="H19" s="22">
        <v>2030</v>
      </c>
      <c r="I19" s="20"/>
      <c r="J19" s="20">
        <v>1000</v>
      </c>
      <c r="K19" s="21">
        <v>38275</v>
      </c>
      <c r="L19" s="20" t="s">
        <v>323</v>
      </c>
      <c r="M19" s="22">
        <v>2030</v>
      </c>
    </row>
    <row r="20" spans="1:13" x14ac:dyDescent="0.35">
      <c r="A20" s="155" t="s">
        <v>220</v>
      </c>
      <c r="B20" s="19" t="s">
        <v>221</v>
      </c>
      <c r="C20" s="20">
        <v>4</v>
      </c>
      <c r="D20" s="19" t="s">
        <v>318</v>
      </c>
      <c r="E20" s="20">
        <v>500</v>
      </c>
      <c r="F20" s="21">
        <v>36538</v>
      </c>
      <c r="G20" s="20" t="s">
        <v>319</v>
      </c>
      <c r="H20" s="22">
        <v>2030</v>
      </c>
      <c r="I20" s="20"/>
      <c r="J20" s="20">
        <v>500</v>
      </c>
      <c r="K20" s="21">
        <v>36538</v>
      </c>
      <c r="L20" s="20" t="s">
        <v>319</v>
      </c>
      <c r="M20" s="22">
        <v>2030</v>
      </c>
    </row>
    <row r="21" spans="1:13" x14ac:dyDescent="0.35">
      <c r="A21" s="155"/>
      <c r="B21" s="19" t="s">
        <v>221</v>
      </c>
      <c r="C21" s="20">
        <v>3</v>
      </c>
      <c r="D21" s="19" t="s">
        <v>320</v>
      </c>
      <c r="E21" s="20">
        <v>900</v>
      </c>
      <c r="F21" s="21">
        <v>36538</v>
      </c>
      <c r="G21" s="20" t="s">
        <v>319</v>
      </c>
      <c r="H21" s="22">
        <v>2030</v>
      </c>
      <c r="I21" s="20"/>
      <c r="J21" s="20">
        <v>900</v>
      </c>
      <c r="K21" s="21">
        <v>36538</v>
      </c>
      <c r="L21" s="20" t="s">
        <v>319</v>
      </c>
      <c r="M21" s="22">
        <v>2030</v>
      </c>
    </row>
    <row r="22" spans="1:13" x14ac:dyDescent="0.35">
      <c r="A22" s="155"/>
      <c r="B22" s="19" t="s">
        <v>223</v>
      </c>
      <c r="C22" s="20">
        <v>4</v>
      </c>
      <c r="D22" s="19" t="s">
        <v>318</v>
      </c>
      <c r="E22" s="20">
        <v>1000</v>
      </c>
      <c r="F22" s="21">
        <v>36538</v>
      </c>
      <c r="G22" s="20" t="s">
        <v>319</v>
      </c>
      <c r="H22" s="22">
        <v>2030</v>
      </c>
      <c r="I22" s="20"/>
      <c r="J22" s="20">
        <v>1000</v>
      </c>
      <c r="K22" s="21">
        <v>36538</v>
      </c>
      <c r="L22" s="20" t="s">
        <v>319</v>
      </c>
      <c r="M22" s="22">
        <v>2030</v>
      </c>
    </row>
    <row r="23" spans="1:13" x14ac:dyDescent="0.35">
      <c r="A23" s="155"/>
      <c r="B23" s="19" t="s">
        <v>223</v>
      </c>
      <c r="C23" s="20">
        <v>3</v>
      </c>
      <c r="D23" s="19" t="s">
        <v>320</v>
      </c>
      <c r="E23" s="20">
        <v>4000</v>
      </c>
      <c r="F23" s="21">
        <v>36538</v>
      </c>
      <c r="G23" s="20" t="s">
        <v>319</v>
      </c>
      <c r="H23" s="22">
        <v>2030</v>
      </c>
      <c r="I23" s="20"/>
      <c r="J23" s="20">
        <v>4000</v>
      </c>
      <c r="K23" s="21">
        <v>36538</v>
      </c>
      <c r="L23" s="20" t="s">
        <v>319</v>
      </c>
      <c r="M23" s="22">
        <v>2030</v>
      </c>
    </row>
    <row r="24" spans="1:13" x14ac:dyDescent="0.35">
      <c r="A24" s="155" t="s">
        <v>224</v>
      </c>
      <c r="B24" s="19" t="s">
        <v>224</v>
      </c>
      <c r="C24" s="20">
        <v>4</v>
      </c>
      <c r="D24" s="19" t="s">
        <v>318</v>
      </c>
      <c r="E24" s="20">
        <v>500</v>
      </c>
      <c r="F24" s="21">
        <v>38275</v>
      </c>
      <c r="G24" s="20" t="s">
        <v>323</v>
      </c>
      <c r="H24" s="22">
        <v>2030</v>
      </c>
      <c r="I24" s="20"/>
      <c r="J24" s="20">
        <v>500</v>
      </c>
      <c r="K24" s="21">
        <v>38275</v>
      </c>
      <c r="L24" s="20" t="s">
        <v>323</v>
      </c>
      <c r="M24" s="22">
        <v>2030</v>
      </c>
    </row>
    <row r="25" spans="1:13" x14ac:dyDescent="0.35">
      <c r="A25" s="155"/>
      <c r="B25" s="19" t="s">
        <v>224</v>
      </c>
      <c r="C25" s="20">
        <v>3</v>
      </c>
      <c r="D25" s="19" t="s">
        <v>320</v>
      </c>
      <c r="E25" s="20">
        <v>2000</v>
      </c>
      <c r="F25" s="21">
        <v>36538</v>
      </c>
      <c r="G25" s="20" t="s">
        <v>319</v>
      </c>
      <c r="H25" s="22">
        <v>2030</v>
      </c>
      <c r="I25" s="20"/>
      <c r="J25" s="20">
        <v>2000</v>
      </c>
      <c r="K25" s="21">
        <v>36538</v>
      </c>
      <c r="L25" s="20" t="s">
        <v>319</v>
      </c>
      <c r="M25" s="22">
        <v>2030</v>
      </c>
    </row>
    <row r="26" spans="1:13" ht="26.5" x14ac:dyDescent="0.35">
      <c r="A26" s="18" t="s">
        <v>225</v>
      </c>
      <c r="B26" s="19" t="s">
        <v>225</v>
      </c>
      <c r="C26" s="20">
        <v>4</v>
      </c>
      <c r="D26" s="19" t="s">
        <v>318</v>
      </c>
      <c r="E26" s="20">
        <v>300</v>
      </c>
      <c r="F26" s="21">
        <v>36538</v>
      </c>
      <c r="G26" s="20" t="s">
        <v>319</v>
      </c>
      <c r="H26" s="22">
        <v>2030</v>
      </c>
      <c r="I26" s="20"/>
      <c r="J26" s="20">
        <v>300</v>
      </c>
      <c r="K26" s="21">
        <v>36538</v>
      </c>
      <c r="L26" s="20" t="s">
        <v>319</v>
      </c>
      <c r="M26" s="22">
        <v>2030</v>
      </c>
    </row>
    <row r="27" spans="1:13" x14ac:dyDescent="0.35">
      <c r="A27" s="155" t="s">
        <v>226</v>
      </c>
      <c r="B27" s="19" t="s">
        <v>226</v>
      </c>
      <c r="C27" s="20">
        <v>4</v>
      </c>
      <c r="D27" s="19" t="s">
        <v>318</v>
      </c>
      <c r="E27" s="20">
        <v>800</v>
      </c>
      <c r="F27" s="21">
        <v>38275</v>
      </c>
      <c r="G27" s="20" t="s">
        <v>323</v>
      </c>
      <c r="H27" s="22">
        <v>2030</v>
      </c>
      <c r="I27" s="20"/>
      <c r="J27" s="20">
        <v>800</v>
      </c>
      <c r="K27" s="21">
        <v>38275</v>
      </c>
      <c r="L27" s="20" t="s">
        <v>323</v>
      </c>
      <c r="M27" s="22">
        <v>2030</v>
      </c>
    </row>
    <row r="28" spans="1:13" x14ac:dyDescent="0.35">
      <c r="A28" s="155"/>
      <c r="B28" s="19" t="s">
        <v>226</v>
      </c>
      <c r="C28" s="20">
        <v>3</v>
      </c>
      <c r="D28" s="19" t="s">
        <v>320</v>
      </c>
      <c r="E28" s="20">
        <v>500</v>
      </c>
      <c r="F28" s="21">
        <v>38275</v>
      </c>
      <c r="G28" s="20" t="s">
        <v>323</v>
      </c>
      <c r="H28" s="22">
        <v>2030</v>
      </c>
      <c r="I28" s="20"/>
      <c r="J28" s="20">
        <v>500</v>
      </c>
      <c r="K28" s="21">
        <v>38275</v>
      </c>
      <c r="L28" s="20" t="s">
        <v>323</v>
      </c>
      <c r="M28" s="22">
        <v>2030</v>
      </c>
    </row>
    <row r="29" spans="1:13" x14ac:dyDescent="0.35">
      <c r="A29" s="18" t="s">
        <v>227</v>
      </c>
      <c r="B29" s="19" t="s">
        <v>227</v>
      </c>
      <c r="C29" s="20">
        <v>4</v>
      </c>
      <c r="D29" s="19" t="s">
        <v>318</v>
      </c>
      <c r="E29" s="20">
        <v>500</v>
      </c>
      <c r="F29" s="21">
        <v>36538</v>
      </c>
      <c r="G29" s="20" t="s">
        <v>319</v>
      </c>
      <c r="H29" s="22">
        <v>2030</v>
      </c>
      <c r="I29" s="20"/>
      <c r="J29" s="20">
        <v>500</v>
      </c>
      <c r="K29" s="21">
        <v>36538</v>
      </c>
      <c r="L29" s="20" t="s">
        <v>319</v>
      </c>
      <c r="M29" s="22">
        <v>2030</v>
      </c>
    </row>
    <row r="30" spans="1:13" ht="26.5" x14ac:dyDescent="0.35">
      <c r="A30" s="18" t="s">
        <v>324</v>
      </c>
      <c r="B30" s="19" t="s">
        <v>151</v>
      </c>
      <c r="C30" s="20">
        <v>30</v>
      </c>
      <c r="D30" s="19" t="s">
        <v>325</v>
      </c>
      <c r="E30" s="20">
        <v>800</v>
      </c>
      <c r="F30" s="21">
        <v>36130</v>
      </c>
      <c r="G30" s="20" t="s">
        <v>326</v>
      </c>
      <c r="H30" s="22">
        <v>2023</v>
      </c>
      <c r="I30" s="20"/>
      <c r="J30" s="20">
        <v>800</v>
      </c>
      <c r="K30" s="21">
        <v>36130</v>
      </c>
      <c r="L30" s="20" t="s">
        <v>326</v>
      </c>
      <c r="M30" s="22">
        <v>2023</v>
      </c>
    </row>
    <row r="31" spans="1:13" ht="39.5" x14ac:dyDescent="0.35">
      <c r="A31" s="155" t="s">
        <v>228</v>
      </c>
      <c r="B31" s="19" t="s">
        <v>229</v>
      </c>
      <c r="C31" s="20">
        <v>4</v>
      </c>
      <c r="D31" s="19" t="s">
        <v>318</v>
      </c>
      <c r="E31" s="20">
        <v>100</v>
      </c>
      <c r="F31" s="21">
        <v>36538</v>
      </c>
      <c r="G31" s="20" t="s">
        <v>319</v>
      </c>
      <c r="H31" s="22">
        <v>2030</v>
      </c>
      <c r="I31" s="20"/>
      <c r="J31" s="20">
        <v>100</v>
      </c>
      <c r="K31" s="21">
        <v>36538</v>
      </c>
      <c r="L31" s="20" t="s">
        <v>319</v>
      </c>
      <c r="M31" s="22">
        <v>2030</v>
      </c>
    </row>
    <row r="32" spans="1:13" ht="39.5" x14ac:dyDescent="0.35">
      <c r="A32" s="155"/>
      <c r="B32" s="19" t="s">
        <v>229</v>
      </c>
      <c r="C32" s="20">
        <v>3</v>
      </c>
      <c r="D32" s="19" t="s">
        <v>320</v>
      </c>
      <c r="E32" s="20">
        <v>400</v>
      </c>
      <c r="F32" s="21">
        <v>36538</v>
      </c>
      <c r="G32" s="20" t="s">
        <v>319</v>
      </c>
      <c r="H32" s="22">
        <v>2030</v>
      </c>
      <c r="I32" s="20"/>
      <c r="J32" s="20">
        <v>400</v>
      </c>
      <c r="K32" s="21">
        <v>36538</v>
      </c>
      <c r="L32" s="20" t="s">
        <v>319</v>
      </c>
      <c r="M32" s="22">
        <v>2030</v>
      </c>
    </row>
    <row r="33" spans="1:13" ht="26.5" x14ac:dyDescent="0.35">
      <c r="A33" s="155"/>
      <c r="B33" s="19" t="s">
        <v>228</v>
      </c>
      <c r="C33" s="20">
        <v>4</v>
      </c>
      <c r="D33" s="19" t="s">
        <v>318</v>
      </c>
      <c r="E33" s="20">
        <v>700</v>
      </c>
      <c r="F33" s="21">
        <v>36538</v>
      </c>
      <c r="G33" s="20" t="s">
        <v>319</v>
      </c>
      <c r="H33" s="22">
        <v>2030</v>
      </c>
      <c r="I33" s="20"/>
      <c r="J33" s="20">
        <v>700</v>
      </c>
      <c r="K33" s="21">
        <v>36538</v>
      </c>
      <c r="L33" s="20" t="s">
        <v>319</v>
      </c>
      <c r="M33" s="22">
        <v>2030</v>
      </c>
    </row>
    <row r="34" spans="1:13" ht="26.5" x14ac:dyDescent="0.35">
      <c r="A34" s="155"/>
      <c r="B34" s="19" t="s">
        <v>228</v>
      </c>
      <c r="C34" s="20">
        <v>3</v>
      </c>
      <c r="D34" s="19" t="s">
        <v>320</v>
      </c>
      <c r="E34" s="20">
        <v>500</v>
      </c>
      <c r="F34" s="21">
        <v>36538</v>
      </c>
      <c r="G34" s="20" t="s">
        <v>319</v>
      </c>
      <c r="H34" s="22">
        <v>2030</v>
      </c>
      <c r="I34" s="20"/>
      <c r="J34" s="20">
        <v>500</v>
      </c>
      <c r="K34" s="21">
        <v>36538</v>
      </c>
      <c r="L34" s="20" t="s">
        <v>319</v>
      </c>
      <c r="M34" s="22">
        <v>2030</v>
      </c>
    </row>
    <row r="35" spans="1:13" x14ac:dyDescent="0.35">
      <c r="A35" s="155"/>
      <c r="B35" s="19" t="s">
        <v>250</v>
      </c>
      <c r="C35" s="20">
        <v>3</v>
      </c>
      <c r="D35" s="19" t="s">
        <v>320</v>
      </c>
      <c r="E35" s="20">
        <v>3000</v>
      </c>
      <c r="F35" s="21">
        <v>36538</v>
      </c>
      <c r="G35" s="20" t="s">
        <v>319</v>
      </c>
      <c r="H35" s="22">
        <v>2030</v>
      </c>
      <c r="I35" s="20"/>
      <c r="J35" s="20">
        <v>3000</v>
      </c>
      <c r="K35" s="21">
        <v>36538</v>
      </c>
      <c r="L35" s="20" t="s">
        <v>319</v>
      </c>
      <c r="M35" s="22">
        <v>2030</v>
      </c>
    </row>
    <row r="36" spans="1:13" ht="26.5" x14ac:dyDescent="0.35">
      <c r="A36" s="18" t="s">
        <v>230</v>
      </c>
      <c r="B36" s="19" t="s">
        <v>230</v>
      </c>
      <c r="C36" s="20">
        <v>4</v>
      </c>
      <c r="D36" s="19" t="s">
        <v>318</v>
      </c>
      <c r="E36" s="20">
        <v>700</v>
      </c>
      <c r="F36" s="21">
        <v>36538</v>
      </c>
      <c r="G36" s="20" t="s">
        <v>319</v>
      </c>
      <c r="H36" s="22">
        <v>2030</v>
      </c>
      <c r="I36" s="20"/>
      <c r="J36" s="20">
        <v>700</v>
      </c>
      <c r="K36" s="21">
        <v>36538</v>
      </c>
      <c r="L36" s="20" t="s">
        <v>319</v>
      </c>
      <c r="M36" s="22">
        <v>2030</v>
      </c>
    </row>
    <row r="37" spans="1:13" x14ac:dyDescent="0.35">
      <c r="A37" s="18" t="s">
        <v>231</v>
      </c>
      <c r="B37" s="19" t="s">
        <v>231</v>
      </c>
      <c r="C37" s="20">
        <v>4</v>
      </c>
      <c r="D37" s="19" t="s">
        <v>318</v>
      </c>
      <c r="E37" s="20">
        <v>200</v>
      </c>
      <c r="F37" s="21">
        <v>36538</v>
      </c>
      <c r="G37" s="20" t="s">
        <v>319</v>
      </c>
      <c r="H37" s="22">
        <v>2030</v>
      </c>
      <c r="I37" s="20"/>
      <c r="J37" s="20">
        <v>200</v>
      </c>
      <c r="K37" s="21">
        <v>36538</v>
      </c>
      <c r="L37" s="20" t="s">
        <v>319</v>
      </c>
      <c r="M37" s="22">
        <v>2030</v>
      </c>
    </row>
    <row r="38" spans="1:13" ht="26.5" x14ac:dyDescent="0.35">
      <c r="A38" s="155" t="s">
        <v>232</v>
      </c>
      <c r="B38" s="19" t="s">
        <v>233</v>
      </c>
      <c r="C38" s="20">
        <v>4</v>
      </c>
      <c r="D38" s="19" t="s">
        <v>318</v>
      </c>
      <c r="E38" s="20">
        <v>500</v>
      </c>
      <c r="F38" s="21">
        <v>38275</v>
      </c>
      <c r="G38" s="20" t="s">
        <v>323</v>
      </c>
      <c r="H38" s="22">
        <v>2030</v>
      </c>
      <c r="I38" s="20"/>
      <c r="J38" s="20">
        <v>500</v>
      </c>
      <c r="K38" s="21">
        <v>38275</v>
      </c>
      <c r="L38" s="20" t="s">
        <v>323</v>
      </c>
      <c r="M38" s="22">
        <v>2030</v>
      </c>
    </row>
    <row r="39" spans="1:13" ht="26.5" x14ac:dyDescent="0.35">
      <c r="A39" s="155"/>
      <c r="B39" s="19" t="s">
        <v>233</v>
      </c>
      <c r="C39" s="20">
        <v>3</v>
      </c>
      <c r="D39" s="19" t="s">
        <v>320</v>
      </c>
      <c r="E39" s="20">
        <v>1500</v>
      </c>
      <c r="F39" s="21">
        <v>36538</v>
      </c>
      <c r="G39" s="20" t="s">
        <v>319</v>
      </c>
      <c r="H39" s="22">
        <v>2030</v>
      </c>
      <c r="I39" s="20"/>
      <c r="J39" s="20">
        <v>1500</v>
      </c>
      <c r="K39" s="21">
        <v>36538</v>
      </c>
      <c r="L39" s="20" t="s">
        <v>319</v>
      </c>
      <c r="M39" s="22">
        <v>2030</v>
      </c>
    </row>
    <row r="40" spans="1:13" x14ac:dyDescent="0.35">
      <c r="A40" s="155" t="s">
        <v>234</v>
      </c>
      <c r="B40" s="19" t="s">
        <v>234</v>
      </c>
      <c r="C40" s="20">
        <v>4</v>
      </c>
      <c r="D40" s="19" t="s">
        <v>318</v>
      </c>
      <c r="E40" s="20">
        <v>260</v>
      </c>
      <c r="F40" s="21">
        <v>42485</v>
      </c>
      <c r="G40" s="20" t="s">
        <v>321</v>
      </c>
      <c r="H40" s="22">
        <v>2042</v>
      </c>
      <c r="I40" s="20"/>
      <c r="J40" s="20">
        <v>260</v>
      </c>
      <c r="K40" s="21">
        <v>42485</v>
      </c>
      <c r="L40" s="20" t="s">
        <v>321</v>
      </c>
      <c r="M40" s="22">
        <v>2042</v>
      </c>
    </row>
    <row r="41" spans="1:13" x14ac:dyDescent="0.35">
      <c r="A41" s="155"/>
      <c r="B41" s="19" t="s">
        <v>234</v>
      </c>
      <c r="C41" s="20">
        <v>3</v>
      </c>
      <c r="D41" s="19" t="s">
        <v>320</v>
      </c>
      <c r="E41" s="20">
        <v>8000</v>
      </c>
      <c r="F41" s="21">
        <v>42485</v>
      </c>
      <c r="G41" s="20" t="s">
        <v>321</v>
      </c>
      <c r="H41" s="22">
        <v>2042</v>
      </c>
      <c r="I41" s="20"/>
      <c r="J41" s="20">
        <v>8000</v>
      </c>
      <c r="K41" s="21">
        <v>42485</v>
      </c>
      <c r="L41" s="20" t="s">
        <v>321</v>
      </c>
      <c r="M41" s="22">
        <v>2042</v>
      </c>
    </row>
    <row r="42" spans="1:13" ht="26.5" x14ac:dyDescent="0.35">
      <c r="A42" s="23" t="s">
        <v>251</v>
      </c>
      <c r="B42" s="19" t="s">
        <v>251</v>
      </c>
      <c r="C42" s="20">
        <v>3</v>
      </c>
      <c r="D42" s="19" t="s">
        <v>320</v>
      </c>
      <c r="E42" s="20">
        <v>1500</v>
      </c>
      <c r="F42" s="21">
        <v>42485</v>
      </c>
      <c r="G42" s="20" t="s">
        <v>321</v>
      </c>
      <c r="H42" s="22">
        <v>2042</v>
      </c>
      <c r="I42" s="20"/>
      <c r="J42" s="20">
        <v>1500</v>
      </c>
      <c r="K42" s="21">
        <v>42485</v>
      </c>
      <c r="L42" s="20" t="s">
        <v>321</v>
      </c>
      <c r="M42" s="22">
        <v>2042</v>
      </c>
    </row>
    <row r="43" spans="1:13" x14ac:dyDescent="0.35">
      <c r="A43" s="155" t="s">
        <v>235</v>
      </c>
      <c r="B43" s="19" t="s">
        <v>235</v>
      </c>
      <c r="C43" s="20">
        <v>4</v>
      </c>
      <c r="D43" s="19" t="s">
        <v>318</v>
      </c>
      <c r="E43" s="20">
        <v>800</v>
      </c>
      <c r="F43" s="21">
        <v>36538</v>
      </c>
      <c r="G43" s="20" t="s">
        <v>319</v>
      </c>
      <c r="H43" s="22">
        <v>2030</v>
      </c>
      <c r="I43" s="20"/>
      <c r="J43" s="20">
        <v>800</v>
      </c>
      <c r="K43" s="21">
        <v>36538</v>
      </c>
      <c r="L43" s="20" t="s">
        <v>319</v>
      </c>
      <c r="M43" s="22">
        <v>2030</v>
      </c>
    </row>
    <row r="44" spans="1:13" x14ac:dyDescent="0.35">
      <c r="A44" s="155"/>
      <c r="B44" s="19" t="s">
        <v>235</v>
      </c>
      <c r="C44" s="20">
        <v>3</v>
      </c>
      <c r="D44" s="19" t="s">
        <v>320</v>
      </c>
      <c r="E44" s="20">
        <v>200</v>
      </c>
      <c r="F44" s="21">
        <v>36538</v>
      </c>
      <c r="G44" s="20" t="s">
        <v>319</v>
      </c>
      <c r="H44" s="22">
        <v>2030</v>
      </c>
      <c r="I44" s="20"/>
      <c r="J44" s="20">
        <v>200</v>
      </c>
      <c r="K44" s="21">
        <v>36538</v>
      </c>
      <c r="L44" s="20" t="s">
        <v>319</v>
      </c>
      <c r="M44" s="22">
        <v>2030</v>
      </c>
    </row>
    <row r="45" spans="1:13" ht="26.5" x14ac:dyDescent="0.35">
      <c r="A45" s="18" t="s">
        <v>236</v>
      </c>
      <c r="B45" s="19" t="s">
        <v>236</v>
      </c>
      <c r="C45" s="20">
        <v>4</v>
      </c>
      <c r="D45" s="19" t="s">
        <v>318</v>
      </c>
      <c r="E45" s="20">
        <v>400</v>
      </c>
      <c r="F45" s="21">
        <v>36538</v>
      </c>
      <c r="G45" s="20" t="s">
        <v>319</v>
      </c>
      <c r="H45" s="22">
        <v>2030</v>
      </c>
      <c r="I45" s="20"/>
      <c r="J45" s="20">
        <v>400</v>
      </c>
      <c r="K45" s="21">
        <v>36538</v>
      </c>
      <c r="L45" s="20" t="s">
        <v>319</v>
      </c>
      <c r="M45" s="22">
        <v>2030</v>
      </c>
    </row>
    <row r="46" spans="1:13" x14ac:dyDescent="0.35">
      <c r="A46" s="18" t="s">
        <v>252</v>
      </c>
      <c r="B46" s="19" t="s">
        <v>252</v>
      </c>
      <c r="C46" s="20">
        <v>3</v>
      </c>
      <c r="D46" s="19" t="s">
        <v>320</v>
      </c>
      <c r="E46" s="20">
        <v>4000</v>
      </c>
      <c r="F46" s="21">
        <v>36538</v>
      </c>
      <c r="G46" s="20" t="s">
        <v>319</v>
      </c>
      <c r="H46" s="22">
        <v>2030</v>
      </c>
      <c r="I46" s="20"/>
      <c r="J46" s="20">
        <v>4000</v>
      </c>
      <c r="K46" s="21">
        <v>36538</v>
      </c>
      <c r="L46" s="20" t="s">
        <v>319</v>
      </c>
      <c r="M46" s="22">
        <v>2030</v>
      </c>
    </row>
    <row r="47" spans="1:13" x14ac:dyDescent="0.35">
      <c r="A47" s="18" t="s">
        <v>253</v>
      </c>
      <c r="B47" s="19" t="s">
        <v>253</v>
      </c>
      <c r="C47" s="20">
        <v>3</v>
      </c>
      <c r="D47" s="19" t="s">
        <v>320</v>
      </c>
      <c r="E47" s="20">
        <v>1000</v>
      </c>
      <c r="F47" s="21">
        <v>36538</v>
      </c>
      <c r="G47" s="20" t="s">
        <v>319</v>
      </c>
      <c r="H47" s="22">
        <v>2030</v>
      </c>
      <c r="I47" s="20"/>
      <c r="J47" s="20">
        <v>1000</v>
      </c>
      <c r="K47" s="21">
        <v>36538</v>
      </c>
      <c r="L47" s="20" t="s">
        <v>319</v>
      </c>
      <c r="M47" s="22">
        <v>2030</v>
      </c>
    </row>
    <row r="48" spans="1:13" ht="26.5" x14ac:dyDescent="0.35">
      <c r="A48" s="155" t="s">
        <v>237</v>
      </c>
      <c r="B48" s="19" t="s">
        <v>237</v>
      </c>
      <c r="C48" s="20">
        <v>4</v>
      </c>
      <c r="D48" s="19" t="s">
        <v>318</v>
      </c>
      <c r="E48" s="20">
        <v>900</v>
      </c>
      <c r="F48" s="21">
        <v>36538</v>
      </c>
      <c r="G48" s="20" t="s">
        <v>319</v>
      </c>
      <c r="H48" s="22">
        <v>2030</v>
      </c>
      <c r="I48" s="20"/>
      <c r="J48" s="20">
        <v>900</v>
      </c>
      <c r="K48" s="21">
        <v>36538</v>
      </c>
      <c r="L48" s="20" t="s">
        <v>319</v>
      </c>
      <c r="M48" s="22">
        <v>2030</v>
      </c>
    </row>
    <row r="49" spans="1:13" ht="26.5" x14ac:dyDescent="0.35">
      <c r="A49" s="155"/>
      <c r="B49" s="19" t="s">
        <v>237</v>
      </c>
      <c r="C49" s="20">
        <v>3</v>
      </c>
      <c r="D49" s="19" t="s">
        <v>320</v>
      </c>
      <c r="E49" s="20">
        <v>600</v>
      </c>
      <c r="F49" s="21">
        <v>36538</v>
      </c>
      <c r="G49" s="20" t="s">
        <v>319</v>
      </c>
      <c r="H49" s="22">
        <v>2030</v>
      </c>
      <c r="I49" s="20"/>
      <c r="J49" s="20">
        <v>600</v>
      </c>
      <c r="K49" s="21">
        <v>36538</v>
      </c>
      <c r="L49" s="20" t="s">
        <v>319</v>
      </c>
      <c r="M49" s="22">
        <v>2030</v>
      </c>
    </row>
    <row r="50" spans="1:13" x14ac:dyDescent="0.35">
      <c r="A50" s="155" t="s">
        <v>238</v>
      </c>
      <c r="B50" s="19" t="s">
        <v>238</v>
      </c>
      <c r="C50" s="20">
        <v>4</v>
      </c>
      <c r="D50" s="19" t="s">
        <v>318</v>
      </c>
      <c r="E50" s="20">
        <v>1500</v>
      </c>
      <c r="F50" s="21">
        <v>38275</v>
      </c>
      <c r="G50" s="20" t="s">
        <v>323</v>
      </c>
      <c r="H50" s="22">
        <v>2030</v>
      </c>
      <c r="I50" s="20"/>
      <c r="J50" s="20">
        <v>1500</v>
      </c>
      <c r="K50" s="21">
        <v>38275</v>
      </c>
      <c r="L50" s="20" t="s">
        <v>323</v>
      </c>
      <c r="M50" s="22">
        <v>2030</v>
      </c>
    </row>
    <row r="51" spans="1:13" x14ac:dyDescent="0.35">
      <c r="A51" s="155"/>
      <c r="B51" s="19" t="s">
        <v>238</v>
      </c>
      <c r="C51" s="20">
        <v>3</v>
      </c>
      <c r="D51" s="19" t="s">
        <v>320</v>
      </c>
      <c r="E51" s="20">
        <v>500</v>
      </c>
      <c r="F51" s="21">
        <v>38275</v>
      </c>
      <c r="G51" s="20" t="s">
        <v>323</v>
      </c>
      <c r="H51" s="22">
        <v>2030</v>
      </c>
      <c r="I51" s="20"/>
      <c r="J51" s="20">
        <v>500</v>
      </c>
      <c r="K51" s="21">
        <v>38275</v>
      </c>
      <c r="L51" s="20" t="s">
        <v>323</v>
      </c>
      <c r="M51" s="22">
        <v>2030</v>
      </c>
    </row>
    <row r="52" spans="1:13" ht="26.5" x14ac:dyDescent="0.35">
      <c r="A52" s="18" t="s">
        <v>241</v>
      </c>
      <c r="B52" s="19" t="s">
        <v>242</v>
      </c>
      <c r="C52" s="20">
        <v>4</v>
      </c>
      <c r="D52" s="19" t="s">
        <v>318</v>
      </c>
      <c r="E52" s="20">
        <v>900</v>
      </c>
      <c r="F52" s="21">
        <v>36538</v>
      </c>
      <c r="G52" s="20" t="s">
        <v>319</v>
      </c>
      <c r="H52" s="22">
        <v>2030</v>
      </c>
      <c r="I52" s="20"/>
      <c r="J52" s="20">
        <v>900</v>
      </c>
      <c r="K52" s="21">
        <v>36538</v>
      </c>
      <c r="L52" s="20" t="s">
        <v>319</v>
      </c>
      <c r="M52" s="22">
        <v>2030</v>
      </c>
    </row>
    <row r="53" spans="1:13" ht="26.5" x14ac:dyDescent="0.35">
      <c r="A53" s="155" t="s">
        <v>254</v>
      </c>
      <c r="B53" s="19" t="s">
        <v>243</v>
      </c>
      <c r="C53" s="20">
        <v>4</v>
      </c>
      <c r="D53" s="19" t="s">
        <v>318</v>
      </c>
      <c r="E53" s="20">
        <v>1100</v>
      </c>
      <c r="F53" s="21">
        <v>42485</v>
      </c>
      <c r="G53" s="20" t="s">
        <v>321</v>
      </c>
      <c r="H53" s="22">
        <v>2042</v>
      </c>
      <c r="I53" s="20"/>
      <c r="J53" s="20">
        <v>1100</v>
      </c>
      <c r="K53" s="21">
        <v>42485</v>
      </c>
      <c r="L53" s="20" t="s">
        <v>321</v>
      </c>
      <c r="M53" s="22">
        <v>2042</v>
      </c>
    </row>
    <row r="54" spans="1:13" ht="26.5" x14ac:dyDescent="0.35">
      <c r="A54" s="155"/>
      <c r="B54" s="19" t="s">
        <v>243</v>
      </c>
      <c r="C54" s="20">
        <v>3</v>
      </c>
      <c r="D54" s="19" t="s">
        <v>320</v>
      </c>
      <c r="E54" s="20">
        <v>3000</v>
      </c>
      <c r="F54" s="21">
        <v>42485</v>
      </c>
      <c r="G54" s="20" t="s">
        <v>321</v>
      </c>
      <c r="H54" s="22">
        <v>2042</v>
      </c>
      <c r="I54" s="20"/>
      <c r="J54" s="20">
        <v>3000</v>
      </c>
      <c r="K54" s="21">
        <v>42485</v>
      </c>
      <c r="L54" s="20" t="s">
        <v>321</v>
      </c>
      <c r="M54" s="22">
        <v>2042</v>
      </c>
    </row>
    <row r="55" spans="1:13" x14ac:dyDescent="0.35">
      <c r="A55" s="155"/>
      <c r="B55" s="19" t="s">
        <v>244</v>
      </c>
      <c r="C55" s="20">
        <v>4</v>
      </c>
      <c r="D55" s="19" t="s">
        <v>318</v>
      </c>
      <c r="E55" s="20">
        <v>1200</v>
      </c>
      <c r="F55" s="21">
        <v>38275</v>
      </c>
      <c r="G55" s="20" t="s">
        <v>323</v>
      </c>
      <c r="H55" s="22">
        <v>2030</v>
      </c>
      <c r="I55" s="20"/>
      <c r="J55" s="20">
        <v>1200</v>
      </c>
      <c r="K55" s="21">
        <v>38275</v>
      </c>
      <c r="L55" s="20" t="s">
        <v>323</v>
      </c>
      <c r="M55" s="22">
        <v>2030</v>
      </c>
    </row>
    <row r="56" spans="1:13" x14ac:dyDescent="0.35">
      <c r="A56" s="155"/>
      <c r="B56" s="19" t="s">
        <v>244</v>
      </c>
      <c r="C56" s="20">
        <v>3</v>
      </c>
      <c r="D56" s="19" t="s">
        <v>320</v>
      </c>
      <c r="E56" s="20">
        <v>2200</v>
      </c>
      <c r="F56" s="21">
        <v>42485</v>
      </c>
      <c r="G56" s="20" t="s">
        <v>321</v>
      </c>
      <c r="H56" s="22">
        <v>2042</v>
      </c>
      <c r="I56" s="20"/>
      <c r="J56" s="20">
        <v>2200</v>
      </c>
      <c r="K56" s="21">
        <v>42485</v>
      </c>
      <c r="L56" s="20" t="s">
        <v>321</v>
      </c>
      <c r="M56" s="22">
        <v>2042</v>
      </c>
    </row>
    <row r="57" spans="1:13" x14ac:dyDescent="0.35">
      <c r="A57" s="18" t="s">
        <v>256</v>
      </c>
      <c r="B57" s="19" t="s">
        <v>257</v>
      </c>
      <c r="C57" s="20">
        <v>3</v>
      </c>
      <c r="D57" s="19" t="s">
        <v>320</v>
      </c>
      <c r="E57" s="20">
        <v>1500</v>
      </c>
      <c r="F57" s="21">
        <v>36538</v>
      </c>
      <c r="G57" s="20" t="s">
        <v>319</v>
      </c>
      <c r="H57" s="22">
        <v>2030</v>
      </c>
      <c r="I57" s="20"/>
      <c r="J57" s="20">
        <v>1500</v>
      </c>
      <c r="K57" s="21">
        <v>36538</v>
      </c>
      <c r="L57" s="20" t="s">
        <v>319</v>
      </c>
      <c r="M57" s="22">
        <v>2030</v>
      </c>
    </row>
    <row r="58" spans="1:13" x14ac:dyDescent="0.35">
      <c r="A58" s="155" t="s">
        <v>245</v>
      </c>
      <c r="B58" s="19" t="s">
        <v>245</v>
      </c>
      <c r="C58" s="20">
        <v>4</v>
      </c>
      <c r="D58" s="19" t="s">
        <v>318</v>
      </c>
      <c r="E58" s="20">
        <v>1300</v>
      </c>
      <c r="F58" s="21">
        <v>38275</v>
      </c>
      <c r="G58" s="20" t="s">
        <v>323</v>
      </c>
      <c r="H58" s="22">
        <v>2030</v>
      </c>
      <c r="I58" s="20"/>
      <c r="J58" s="20">
        <v>1300</v>
      </c>
      <c r="K58" s="21">
        <v>38275</v>
      </c>
      <c r="L58" s="20" t="s">
        <v>323</v>
      </c>
      <c r="M58" s="22">
        <v>2030</v>
      </c>
    </row>
    <row r="59" spans="1:13" x14ac:dyDescent="0.35">
      <c r="A59" s="155"/>
      <c r="B59" s="19" t="s">
        <v>245</v>
      </c>
      <c r="C59" s="20">
        <v>3</v>
      </c>
      <c r="D59" s="19" t="s">
        <v>320</v>
      </c>
      <c r="E59" s="20">
        <v>1200</v>
      </c>
      <c r="F59" s="21">
        <v>38275</v>
      </c>
      <c r="G59" s="20" t="s">
        <v>323</v>
      </c>
      <c r="H59" s="22">
        <v>2030</v>
      </c>
      <c r="I59" s="20"/>
      <c r="J59" s="20">
        <v>1200</v>
      </c>
      <c r="K59" s="21">
        <v>38275</v>
      </c>
      <c r="L59" s="20" t="s">
        <v>323</v>
      </c>
      <c r="M59" s="22">
        <v>2030</v>
      </c>
    </row>
    <row r="60" spans="1:13" x14ac:dyDescent="0.35">
      <c r="A60" s="155" t="s">
        <v>258</v>
      </c>
      <c r="B60" s="19" t="s">
        <v>260</v>
      </c>
      <c r="C60" s="20">
        <v>3</v>
      </c>
      <c r="D60" s="19" t="s">
        <v>320</v>
      </c>
      <c r="E60" s="20">
        <v>2000</v>
      </c>
      <c r="F60" s="21">
        <v>42485</v>
      </c>
      <c r="G60" s="20" t="s">
        <v>321</v>
      </c>
      <c r="H60" s="22">
        <v>2042</v>
      </c>
      <c r="I60" s="24"/>
      <c r="J60" s="20">
        <v>2000</v>
      </c>
      <c r="K60" s="21">
        <v>42485</v>
      </c>
      <c r="L60" s="20" t="s">
        <v>321</v>
      </c>
      <c r="M60" s="22">
        <v>2042</v>
      </c>
    </row>
    <row r="61" spans="1:13" x14ac:dyDescent="0.35">
      <c r="A61" s="155"/>
      <c r="B61" s="19" t="s">
        <v>261</v>
      </c>
      <c r="C61" s="20">
        <v>3</v>
      </c>
      <c r="D61" s="19" t="s">
        <v>320</v>
      </c>
      <c r="E61" s="20">
        <v>3700</v>
      </c>
      <c r="F61" s="21">
        <v>36227</v>
      </c>
      <c r="G61" s="20" t="s">
        <v>327</v>
      </c>
      <c r="H61" s="22">
        <v>2030</v>
      </c>
      <c r="I61" s="20"/>
      <c r="J61" s="20">
        <v>3700</v>
      </c>
      <c r="K61" s="21">
        <v>36227</v>
      </c>
      <c r="L61" s="20" t="s">
        <v>327</v>
      </c>
      <c r="M61" s="22">
        <v>2030</v>
      </c>
    </row>
    <row r="62" spans="1:13" x14ac:dyDescent="0.35">
      <c r="A62" s="155"/>
      <c r="B62" s="19" t="s">
        <v>262</v>
      </c>
      <c r="C62" s="20">
        <v>3</v>
      </c>
      <c r="D62" s="19" t="s">
        <v>320</v>
      </c>
      <c r="E62" s="20">
        <v>1500</v>
      </c>
      <c r="F62" s="21">
        <v>42485</v>
      </c>
      <c r="G62" s="20" t="s">
        <v>321</v>
      </c>
      <c r="H62" s="22">
        <v>2042</v>
      </c>
      <c r="I62" s="24"/>
      <c r="J62" s="20">
        <v>1500</v>
      </c>
      <c r="K62" s="21">
        <v>42485</v>
      </c>
      <c r="L62" s="20" t="s">
        <v>321</v>
      </c>
      <c r="M62" s="22">
        <v>2042</v>
      </c>
    </row>
    <row r="63" spans="1:13" x14ac:dyDescent="0.35">
      <c r="A63" s="155"/>
      <c r="B63" s="19" t="s">
        <v>263</v>
      </c>
      <c r="C63" s="20">
        <v>3</v>
      </c>
      <c r="D63" s="19" t="s">
        <v>320</v>
      </c>
      <c r="E63" s="20">
        <v>2000</v>
      </c>
      <c r="F63" s="21">
        <v>42485</v>
      </c>
      <c r="G63" s="20" t="s">
        <v>321</v>
      </c>
      <c r="H63" s="22">
        <v>2042</v>
      </c>
      <c r="I63" s="20"/>
      <c r="J63" s="20">
        <v>2000</v>
      </c>
      <c r="K63" s="21">
        <v>42485</v>
      </c>
      <c r="L63" s="20" t="s">
        <v>321</v>
      </c>
      <c r="M63" s="22">
        <v>2042</v>
      </c>
    </row>
    <row r="64" spans="1:13" x14ac:dyDescent="0.35">
      <c r="A64" s="155"/>
      <c r="B64" s="19" t="s">
        <v>264</v>
      </c>
      <c r="C64" s="20">
        <v>3</v>
      </c>
      <c r="D64" s="19" t="s">
        <v>320</v>
      </c>
      <c r="E64" s="20">
        <v>6000</v>
      </c>
      <c r="F64" s="21">
        <v>42485</v>
      </c>
      <c r="G64" s="20" t="s">
        <v>321</v>
      </c>
      <c r="H64" s="22">
        <v>2042</v>
      </c>
      <c r="I64" s="24"/>
      <c r="J64" s="20">
        <v>6000</v>
      </c>
      <c r="K64" s="21">
        <v>42485</v>
      </c>
      <c r="L64" s="20" t="s">
        <v>321</v>
      </c>
      <c r="M64" s="22">
        <v>2042</v>
      </c>
    </row>
    <row r="65" spans="1:13" x14ac:dyDescent="0.35">
      <c r="A65" s="155"/>
      <c r="B65" s="19" t="s">
        <v>265</v>
      </c>
      <c r="C65" s="20">
        <v>3</v>
      </c>
      <c r="D65" s="19" t="s">
        <v>320</v>
      </c>
      <c r="E65" s="20">
        <v>8000</v>
      </c>
      <c r="F65" s="21">
        <v>42485</v>
      </c>
      <c r="G65" s="20" t="s">
        <v>321</v>
      </c>
      <c r="H65" s="22">
        <v>2042</v>
      </c>
      <c r="I65" s="24"/>
      <c r="J65" s="20">
        <v>8000</v>
      </c>
      <c r="K65" s="21">
        <v>42485</v>
      </c>
      <c r="L65" s="20" t="s">
        <v>321</v>
      </c>
      <c r="M65" s="22">
        <v>2042</v>
      </c>
    </row>
    <row r="66" spans="1:13" x14ac:dyDescent="0.35">
      <c r="A66" s="155"/>
      <c r="B66" s="19" t="s">
        <v>267</v>
      </c>
      <c r="C66" s="20">
        <v>3</v>
      </c>
      <c r="D66" s="19" t="s">
        <v>320</v>
      </c>
      <c r="E66" s="20">
        <v>2000</v>
      </c>
      <c r="F66" s="21">
        <v>42485</v>
      </c>
      <c r="G66" s="20" t="s">
        <v>321</v>
      </c>
      <c r="H66" s="22">
        <v>2042</v>
      </c>
      <c r="I66" s="24"/>
      <c r="J66" s="20">
        <v>2000</v>
      </c>
      <c r="K66" s="21">
        <v>42485</v>
      </c>
      <c r="L66" s="20" t="s">
        <v>321</v>
      </c>
      <c r="M66" s="22">
        <v>2042</v>
      </c>
    </row>
    <row r="67" spans="1:13" x14ac:dyDescent="0.35">
      <c r="A67" s="155"/>
      <c r="B67" s="19" t="s">
        <v>268</v>
      </c>
      <c r="C67" s="20">
        <v>3</v>
      </c>
      <c r="D67" s="19" t="s">
        <v>320</v>
      </c>
      <c r="E67" s="20">
        <v>3500</v>
      </c>
      <c r="F67" s="21">
        <v>42485</v>
      </c>
      <c r="G67" s="20" t="s">
        <v>321</v>
      </c>
      <c r="H67" s="22">
        <v>2042</v>
      </c>
      <c r="I67" s="24"/>
      <c r="J67" s="20">
        <v>3500</v>
      </c>
      <c r="K67" s="21">
        <v>42485</v>
      </c>
      <c r="L67" s="20" t="s">
        <v>321</v>
      </c>
      <c r="M67" s="22">
        <v>2042</v>
      </c>
    </row>
    <row r="68" spans="1:13" x14ac:dyDescent="0.35">
      <c r="A68" s="155"/>
      <c r="B68" s="19" t="s">
        <v>269</v>
      </c>
      <c r="C68" s="20">
        <v>3</v>
      </c>
      <c r="D68" s="19" t="s">
        <v>320</v>
      </c>
      <c r="E68" s="20">
        <v>1200</v>
      </c>
      <c r="F68" s="21">
        <v>42485</v>
      </c>
      <c r="G68" s="20" t="s">
        <v>321</v>
      </c>
      <c r="H68" s="22">
        <v>2042</v>
      </c>
      <c r="I68" s="20"/>
      <c r="J68" s="20">
        <v>1200</v>
      </c>
      <c r="K68" s="21">
        <v>42485</v>
      </c>
      <c r="L68" s="20" t="s">
        <v>321</v>
      </c>
      <c r="M68" s="22">
        <v>2042</v>
      </c>
    </row>
    <row r="69" spans="1:13" x14ac:dyDescent="0.35">
      <c r="A69" s="155"/>
      <c r="B69" s="19" t="s">
        <v>259</v>
      </c>
      <c r="C69" s="20">
        <v>3</v>
      </c>
      <c r="D69" s="19" t="s">
        <v>320</v>
      </c>
      <c r="E69" s="20">
        <v>4000</v>
      </c>
      <c r="F69" s="21">
        <v>42485</v>
      </c>
      <c r="G69" s="20" t="s">
        <v>321</v>
      </c>
      <c r="H69" s="22">
        <v>2042</v>
      </c>
      <c r="I69" s="20"/>
      <c r="J69" s="20">
        <v>4000</v>
      </c>
      <c r="K69" s="21">
        <v>42485</v>
      </c>
      <c r="L69" s="20" t="s">
        <v>321</v>
      </c>
      <c r="M69" s="22">
        <v>2042</v>
      </c>
    </row>
    <row r="70" spans="1:13" x14ac:dyDescent="0.35">
      <c r="A70" s="155"/>
      <c r="B70" s="19" t="s">
        <v>266</v>
      </c>
      <c r="C70" s="20">
        <v>3</v>
      </c>
      <c r="D70" s="19" t="s">
        <v>320</v>
      </c>
      <c r="E70" s="20">
        <v>1000</v>
      </c>
      <c r="F70" s="21">
        <v>42485</v>
      </c>
      <c r="G70" s="20" t="s">
        <v>321</v>
      </c>
      <c r="H70" s="22">
        <v>2042</v>
      </c>
      <c r="I70" s="20"/>
      <c r="J70" s="20">
        <v>1000</v>
      </c>
      <c r="K70" s="21">
        <v>42485</v>
      </c>
      <c r="L70" s="20" t="s">
        <v>321</v>
      </c>
      <c r="M70" s="22">
        <v>2042</v>
      </c>
    </row>
    <row r="71" spans="1:13" ht="26.5" x14ac:dyDescent="0.35">
      <c r="A71" s="155" t="s">
        <v>246</v>
      </c>
      <c r="B71" s="19" t="s">
        <v>246</v>
      </c>
      <c r="C71" s="20">
        <v>4</v>
      </c>
      <c r="D71" s="19" t="s">
        <v>318</v>
      </c>
      <c r="E71" s="20">
        <v>400</v>
      </c>
      <c r="F71" s="21">
        <v>36538</v>
      </c>
      <c r="G71" s="20" t="s">
        <v>319</v>
      </c>
      <c r="H71" s="22">
        <v>2030</v>
      </c>
      <c r="I71" s="20"/>
      <c r="J71" s="20">
        <v>400</v>
      </c>
      <c r="K71" s="21">
        <v>36538</v>
      </c>
      <c r="L71" s="20" t="s">
        <v>319</v>
      </c>
      <c r="M71" s="22">
        <v>2030</v>
      </c>
    </row>
    <row r="72" spans="1:13" ht="26.5" x14ac:dyDescent="0.35">
      <c r="A72" s="155"/>
      <c r="B72" s="19" t="s">
        <v>246</v>
      </c>
      <c r="C72" s="20">
        <v>3</v>
      </c>
      <c r="D72" s="19" t="s">
        <v>320</v>
      </c>
      <c r="E72" s="20">
        <v>600</v>
      </c>
      <c r="F72" s="21">
        <v>36538</v>
      </c>
      <c r="G72" s="20" t="s">
        <v>319</v>
      </c>
      <c r="H72" s="22">
        <v>2030</v>
      </c>
      <c r="I72" s="20"/>
      <c r="J72" s="20">
        <v>600</v>
      </c>
      <c r="K72" s="21">
        <v>36538</v>
      </c>
      <c r="L72" s="20" t="s">
        <v>319</v>
      </c>
      <c r="M72" s="22">
        <v>2030</v>
      </c>
    </row>
    <row r="73" spans="1:13" x14ac:dyDescent="0.35">
      <c r="A73" s="18" t="s">
        <v>271</v>
      </c>
      <c r="B73" s="19" t="s">
        <v>271</v>
      </c>
      <c r="C73" s="20">
        <v>3</v>
      </c>
      <c r="D73" s="19" t="s">
        <v>320</v>
      </c>
      <c r="E73" s="20">
        <v>4500</v>
      </c>
      <c r="F73" s="21">
        <v>42485</v>
      </c>
      <c r="G73" s="20" t="s">
        <v>321</v>
      </c>
      <c r="H73" s="22">
        <v>2042</v>
      </c>
      <c r="I73" s="20"/>
      <c r="J73" s="20">
        <v>4500</v>
      </c>
      <c r="K73" s="21">
        <v>42485</v>
      </c>
      <c r="L73" s="20" t="s">
        <v>321</v>
      </c>
      <c r="M73" s="22">
        <v>2042</v>
      </c>
    </row>
    <row r="74" spans="1:13" x14ac:dyDescent="0.35">
      <c r="A74" s="25"/>
      <c r="B74" s="26"/>
      <c r="C74" s="27" t="s">
        <v>22</v>
      </c>
      <c r="D74" s="26"/>
      <c r="E74" s="27">
        <f>SUM(E5:E73)</f>
        <v>108660</v>
      </c>
      <c r="F74" s="26"/>
      <c r="G74" s="26"/>
      <c r="H74" s="26"/>
      <c r="I74" s="27"/>
      <c r="J74" s="27">
        <f>SUM(J5:J73)</f>
        <v>108660</v>
      </c>
      <c r="K74" s="26"/>
      <c r="L74" s="26"/>
      <c r="M74" s="26"/>
    </row>
    <row r="75" spans="1:13" x14ac:dyDescent="0.35">
      <c r="A75" s="28"/>
      <c r="B75" s="20"/>
      <c r="C75" s="28"/>
      <c r="D75" s="20"/>
      <c r="E75" s="28"/>
      <c r="F75" s="20"/>
      <c r="G75" s="20"/>
      <c r="H75" s="20"/>
      <c r="I75" s="20"/>
      <c r="J75" s="28"/>
      <c r="K75" s="20"/>
      <c r="L75" s="20"/>
      <c r="M75" s="20"/>
    </row>
    <row r="76" spans="1:13" x14ac:dyDescent="0.35">
      <c r="A76" s="157" t="s">
        <v>328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</row>
    <row r="77" spans="1:13" ht="39" x14ac:dyDescent="0.35">
      <c r="A77" s="23" t="s">
        <v>159</v>
      </c>
      <c r="B77" s="19" t="s">
        <v>159</v>
      </c>
      <c r="C77" s="20">
        <v>7</v>
      </c>
      <c r="D77" s="19" t="s">
        <v>329</v>
      </c>
      <c r="E77" s="20">
        <v>2800</v>
      </c>
      <c r="F77" s="21">
        <v>40504</v>
      </c>
      <c r="G77" s="20" t="s">
        <v>330</v>
      </c>
      <c r="H77" s="22">
        <v>2039</v>
      </c>
      <c r="I77" s="20"/>
      <c r="J77" s="20">
        <v>2800</v>
      </c>
      <c r="K77" s="21">
        <v>40504</v>
      </c>
      <c r="L77" s="20" t="s">
        <v>330</v>
      </c>
      <c r="M77" s="22">
        <v>2039</v>
      </c>
    </row>
    <row r="78" spans="1:13" ht="26.5" x14ac:dyDescent="0.35">
      <c r="A78" s="155" t="s">
        <v>273</v>
      </c>
      <c r="B78" s="19" t="s">
        <v>273</v>
      </c>
      <c r="C78" s="20">
        <v>2</v>
      </c>
      <c r="D78" s="20" t="s">
        <v>331</v>
      </c>
      <c r="E78" s="20">
        <v>100</v>
      </c>
      <c r="F78" s="21">
        <v>36538</v>
      </c>
      <c r="G78" s="20" t="s">
        <v>319</v>
      </c>
      <c r="H78" s="20">
        <v>2020</v>
      </c>
      <c r="I78" s="20"/>
      <c r="J78" s="20">
        <v>100</v>
      </c>
      <c r="K78" s="21">
        <v>36538</v>
      </c>
      <c r="L78" s="20" t="s">
        <v>319</v>
      </c>
      <c r="M78" s="20">
        <v>2020</v>
      </c>
    </row>
    <row r="79" spans="1:13" ht="26.5" x14ac:dyDescent="0.35">
      <c r="A79" s="155"/>
      <c r="B79" s="19" t="s">
        <v>273</v>
      </c>
      <c r="C79" s="20">
        <v>1</v>
      </c>
      <c r="D79" s="20" t="s">
        <v>332</v>
      </c>
      <c r="E79" s="20">
        <v>300</v>
      </c>
      <c r="F79" s="21">
        <v>36538</v>
      </c>
      <c r="G79" s="20" t="s">
        <v>319</v>
      </c>
      <c r="H79" s="20">
        <v>2020</v>
      </c>
      <c r="I79" s="20"/>
      <c r="J79" s="20">
        <v>300</v>
      </c>
      <c r="K79" s="21">
        <v>36538</v>
      </c>
      <c r="L79" s="20" t="s">
        <v>319</v>
      </c>
      <c r="M79" s="20">
        <v>2020</v>
      </c>
    </row>
    <row r="80" spans="1:13" x14ac:dyDescent="0.35">
      <c r="A80" s="155" t="s">
        <v>274</v>
      </c>
      <c r="B80" s="19" t="s">
        <v>274</v>
      </c>
      <c r="C80" s="20">
        <v>2</v>
      </c>
      <c r="D80" s="20" t="s">
        <v>331</v>
      </c>
      <c r="E80" s="20">
        <v>200</v>
      </c>
      <c r="F80" s="21">
        <v>36538</v>
      </c>
      <c r="G80" s="20" t="s">
        <v>319</v>
      </c>
      <c r="H80" s="20">
        <v>2020</v>
      </c>
      <c r="I80" s="20"/>
      <c r="J80" s="20">
        <v>200</v>
      </c>
      <c r="K80" s="21">
        <v>36538</v>
      </c>
      <c r="L80" s="20" t="s">
        <v>319</v>
      </c>
      <c r="M80" s="20">
        <v>2020</v>
      </c>
    </row>
    <row r="81" spans="1:13" x14ac:dyDescent="0.35">
      <c r="A81" s="155"/>
      <c r="B81" s="19" t="s">
        <v>274</v>
      </c>
      <c r="C81" s="20">
        <v>1</v>
      </c>
      <c r="D81" s="20" t="s">
        <v>332</v>
      </c>
      <c r="E81" s="20">
        <v>600</v>
      </c>
      <c r="F81" s="21">
        <v>36538</v>
      </c>
      <c r="G81" s="20" t="s">
        <v>319</v>
      </c>
      <c r="H81" s="20">
        <v>2020</v>
      </c>
      <c r="I81" s="20"/>
      <c r="J81" s="20">
        <v>600</v>
      </c>
      <c r="K81" s="21">
        <v>36538</v>
      </c>
      <c r="L81" s="20" t="s">
        <v>319</v>
      </c>
      <c r="M81" s="20">
        <v>2020</v>
      </c>
    </row>
    <row r="82" spans="1:13" x14ac:dyDescent="0.35">
      <c r="A82" s="155" t="s">
        <v>162</v>
      </c>
      <c r="B82" s="19" t="s">
        <v>162</v>
      </c>
      <c r="C82" s="20">
        <v>5</v>
      </c>
      <c r="D82" s="19" t="s">
        <v>318</v>
      </c>
      <c r="E82" s="20">
        <v>150</v>
      </c>
      <c r="F82" s="29">
        <v>38813</v>
      </c>
      <c r="G82" s="30" t="s">
        <v>333</v>
      </c>
      <c r="H82" s="20">
        <v>2020</v>
      </c>
      <c r="I82" s="20"/>
      <c r="J82" s="20">
        <v>150</v>
      </c>
      <c r="K82" s="29">
        <v>38813</v>
      </c>
      <c r="L82" s="30" t="s">
        <v>333</v>
      </c>
      <c r="M82" s="20">
        <v>2020</v>
      </c>
    </row>
    <row r="83" spans="1:13" x14ac:dyDescent="0.35">
      <c r="A83" s="155"/>
      <c r="B83" s="19" t="s">
        <v>162</v>
      </c>
      <c r="C83" s="20">
        <v>2</v>
      </c>
      <c r="D83" s="20" t="s">
        <v>331</v>
      </c>
      <c r="E83" s="20">
        <v>100</v>
      </c>
      <c r="F83" s="21">
        <v>36538</v>
      </c>
      <c r="G83" s="20" t="s">
        <v>319</v>
      </c>
      <c r="H83" s="20">
        <v>2020</v>
      </c>
      <c r="I83" s="20"/>
      <c r="J83" s="20">
        <v>100</v>
      </c>
      <c r="K83" s="21">
        <v>36538</v>
      </c>
      <c r="L83" s="20" t="s">
        <v>319</v>
      </c>
      <c r="M83" s="20">
        <v>2020</v>
      </c>
    </row>
    <row r="84" spans="1:13" x14ac:dyDescent="0.35">
      <c r="A84" s="155"/>
      <c r="B84" s="19" t="s">
        <v>162</v>
      </c>
      <c r="C84" s="20">
        <v>1</v>
      </c>
      <c r="D84" s="20" t="s">
        <v>332</v>
      </c>
      <c r="E84" s="20">
        <v>300</v>
      </c>
      <c r="F84" s="21">
        <v>36538</v>
      </c>
      <c r="G84" s="20" t="s">
        <v>319</v>
      </c>
      <c r="H84" s="20">
        <v>2020</v>
      </c>
      <c r="I84" s="20"/>
      <c r="J84" s="20">
        <v>300</v>
      </c>
      <c r="K84" s="21">
        <v>36538</v>
      </c>
      <c r="L84" s="20" t="s">
        <v>319</v>
      </c>
      <c r="M84" s="20">
        <v>2020</v>
      </c>
    </row>
    <row r="85" spans="1:13" ht="26.5" x14ac:dyDescent="0.35">
      <c r="A85" s="155" t="s">
        <v>163</v>
      </c>
      <c r="B85" s="19" t="s">
        <v>164</v>
      </c>
      <c r="C85" s="20">
        <v>5</v>
      </c>
      <c r="D85" s="19" t="s">
        <v>318</v>
      </c>
      <c r="E85" s="20">
        <v>370</v>
      </c>
      <c r="F85" s="21">
        <v>37211</v>
      </c>
      <c r="G85" s="20" t="s">
        <v>334</v>
      </c>
      <c r="H85" s="20">
        <v>2020</v>
      </c>
      <c r="I85" s="20"/>
      <c r="J85" s="20">
        <v>370</v>
      </c>
      <c r="K85" s="21">
        <v>37211</v>
      </c>
      <c r="L85" s="20" t="s">
        <v>334</v>
      </c>
      <c r="M85" s="20">
        <v>2020</v>
      </c>
    </row>
    <row r="86" spans="1:13" ht="26.5" x14ac:dyDescent="0.35">
      <c r="A86" s="155"/>
      <c r="B86" s="19" t="s">
        <v>164</v>
      </c>
      <c r="C86" s="31" t="s">
        <v>335</v>
      </c>
      <c r="D86" s="19" t="s">
        <v>320</v>
      </c>
      <c r="E86" s="20">
        <v>120</v>
      </c>
      <c r="F86" s="21">
        <v>37211</v>
      </c>
      <c r="G86" s="20" t="s">
        <v>334</v>
      </c>
      <c r="H86" s="20">
        <v>2020</v>
      </c>
      <c r="I86" s="20"/>
      <c r="J86" s="20">
        <v>120</v>
      </c>
      <c r="K86" s="21">
        <v>37211</v>
      </c>
      <c r="L86" s="20" t="s">
        <v>334</v>
      </c>
      <c r="M86" s="20">
        <v>2020</v>
      </c>
    </row>
    <row r="87" spans="1:13" x14ac:dyDescent="0.35">
      <c r="A87" s="155"/>
      <c r="B87" s="19" t="s">
        <v>165</v>
      </c>
      <c r="C87" s="20">
        <v>5</v>
      </c>
      <c r="D87" s="19" t="s">
        <v>318</v>
      </c>
      <c r="E87" s="20">
        <v>50</v>
      </c>
      <c r="F87" s="21">
        <v>37211</v>
      </c>
      <c r="G87" s="20" t="s">
        <v>334</v>
      </c>
      <c r="H87" s="20">
        <v>2020</v>
      </c>
      <c r="I87" s="20"/>
      <c r="J87" s="20">
        <v>50</v>
      </c>
      <c r="K87" s="21">
        <v>37211</v>
      </c>
      <c r="L87" s="20" t="s">
        <v>334</v>
      </c>
      <c r="M87" s="20">
        <v>2020</v>
      </c>
    </row>
    <row r="88" spans="1:13" x14ac:dyDescent="0.35">
      <c r="A88" s="155"/>
      <c r="B88" s="19" t="s">
        <v>165</v>
      </c>
      <c r="C88" s="20">
        <v>2</v>
      </c>
      <c r="D88" s="19" t="s">
        <v>331</v>
      </c>
      <c r="E88" s="20">
        <v>20</v>
      </c>
      <c r="F88" s="21">
        <v>37211</v>
      </c>
      <c r="G88" s="20" t="s">
        <v>334</v>
      </c>
      <c r="H88" s="20">
        <v>2020</v>
      </c>
      <c r="I88" s="20"/>
      <c r="J88" s="20">
        <v>20</v>
      </c>
      <c r="K88" s="21">
        <v>37211</v>
      </c>
      <c r="L88" s="20" t="s">
        <v>334</v>
      </c>
      <c r="M88" s="20">
        <v>2020</v>
      </c>
    </row>
    <row r="89" spans="1:13" ht="26.5" x14ac:dyDescent="0.35">
      <c r="A89" s="18" t="s">
        <v>166</v>
      </c>
      <c r="B89" s="19" t="s">
        <v>166</v>
      </c>
      <c r="C89" s="20">
        <v>5</v>
      </c>
      <c r="D89" s="19" t="s">
        <v>318</v>
      </c>
      <c r="E89" s="20">
        <v>300</v>
      </c>
      <c r="F89" s="20"/>
      <c r="G89" s="20" t="s">
        <v>334</v>
      </c>
      <c r="H89" s="20">
        <v>2020</v>
      </c>
      <c r="I89" s="20"/>
      <c r="J89" s="20">
        <v>300</v>
      </c>
      <c r="K89" s="20"/>
      <c r="L89" s="20" t="s">
        <v>334</v>
      </c>
      <c r="M89" s="20">
        <v>2020</v>
      </c>
    </row>
    <row r="90" spans="1:13" x14ac:dyDescent="0.35">
      <c r="A90" s="155" t="s">
        <v>167</v>
      </c>
      <c r="B90" s="19" t="s">
        <v>167</v>
      </c>
      <c r="C90" s="20">
        <v>5</v>
      </c>
      <c r="D90" s="19" t="s">
        <v>318</v>
      </c>
      <c r="E90" s="20">
        <v>500</v>
      </c>
      <c r="F90" s="29">
        <v>38813</v>
      </c>
      <c r="G90" s="30" t="s">
        <v>333</v>
      </c>
      <c r="H90" s="20">
        <v>2020</v>
      </c>
      <c r="I90" s="20"/>
      <c r="J90" s="20">
        <v>500</v>
      </c>
      <c r="K90" s="29">
        <v>38813</v>
      </c>
      <c r="L90" s="30" t="s">
        <v>333</v>
      </c>
      <c r="M90" s="20">
        <v>2020</v>
      </c>
    </row>
    <row r="91" spans="1:13" x14ac:dyDescent="0.35">
      <c r="A91" s="155"/>
      <c r="B91" s="19" t="s">
        <v>167</v>
      </c>
      <c r="C91" s="20">
        <v>2</v>
      </c>
      <c r="D91" s="19" t="s">
        <v>331</v>
      </c>
      <c r="E91" s="20">
        <v>200</v>
      </c>
      <c r="F91" s="21">
        <v>36538</v>
      </c>
      <c r="G91" s="20" t="s">
        <v>319</v>
      </c>
      <c r="H91" s="20">
        <v>2020</v>
      </c>
      <c r="I91" s="20"/>
      <c r="J91" s="20">
        <v>200</v>
      </c>
      <c r="K91" s="21">
        <v>36538</v>
      </c>
      <c r="L91" s="20" t="s">
        <v>319</v>
      </c>
      <c r="M91" s="20">
        <v>2020</v>
      </c>
    </row>
    <row r="92" spans="1:13" x14ac:dyDescent="0.35">
      <c r="A92" s="155" t="s">
        <v>168</v>
      </c>
      <c r="B92" s="19" t="s">
        <v>168</v>
      </c>
      <c r="C92" s="20">
        <v>5</v>
      </c>
      <c r="D92" s="19" t="s">
        <v>318</v>
      </c>
      <c r="E92" s="20">
        <v>600</v>
      </c>
      <c r="F92" s="29">
        <v>38813</v>
      </c>
      <c r="G92" s="30" t="s">
        <v>333</v>
      </c>
      <c r="H92" s="20">
        <v>2020</v>
      </c>
      <c r="I92" s="20"/>
      <c r="J92" s="20">
        <v>600</v>
      </c>
      <c r="K92" s="29">
        <v>38813</v>
      </c>
      <c r="L92" s="30" t="s">
        <v>333</v>
      </c>
      <c r="M92" s="20">
        <v>2020</v>
      </c>
    </row>
    <row r="93" spans="1:13" x14ac:dyDescent="0.35">
      <c r="A93" s="155"/>
      <c r="B93" s="19" t="s">
        <v>168</v>
      </c>
      <c r="C93" s="20">
        <v>1</v>
      </c>
      <c r="D93" s="20" t="s">
        <v>332</v>
      </c>
      <c r="E93" s="20">
        <v>1000</v>
      </c>
      <c r="F93" s="21">
        <v>38813</v>
      </c>
      <c r="G93" s="30" t="s">
        <v>333</v>
      </c>
      <c r="H93" s="20">
        <v>2035</v>
      </c>
      <c r="I93" s="20"/>
      <c r="J93" s="20">
        <v>1000</v>
      </c>
      <c r="K93" s="21">
        <v>38813</v>
      </c>
      <c r="L93" s="30" t="s">
        <v>333</v>
      </c>
      <c r="M93" s="20">
        <v>2035</v>
      </c>
    </row>
    <row r="94" spans="1:13" x14ac:dyDescent="0.35">
      <c r="A94" s="155"/>
      <c r="B94" s="19" t="s">
        <v>168</v>
      </c>
      <c r="C94" s="20">
        <v>2</v>
      </c>
      <c r="D94" s="19" t="s">
        <v>331</v>
      </c>
      <c r="E94" s="20">
        <v>250</v>
      </c>
      <c r="F94" s="21">
        <v>38813</v>
      </c>
      <c r="G94" s="30" t="s">
        <v>333</v>
      </c>
      <c r="H94" s="20">
        <v>2035</v>
      </c>
      <c r="I94" s="20"/>
      <c r="J94" s="20">
        <v>250</v>
      </c>
      <c r="K94" s="21">
        <v>38813</v>
      </c>
      <c r="L94" s="30" t="s">
        <v>333</v>
      </c>
      <c r="M94" s="20">
        <v>2035</v>
      </c>
    </row>
    <row r="95" spans="1:13" x14ac:dyDescent="0.35">
      <c r="A95" s="155" t="s">
        <v>169</v>
      </c>
      <c r="B95" s="19" t="s">
        <v>169</v>
      </c>
      <c r="C95" s="20">
        <v>5</v>
      </c>
      <c r="D95" s="19" t="s">
        <v>318</v>
      </c>
      <c r="E95" s="20">
        <v>250</v>
      </c>
      <c r="F95" s="21">
        <v>38813</v>
      </c>
      <c r="G95" s="30" t="s">
        <v>333</v>
      </c>
      <c r="H95" s="20">
        <v>2020</v>
      </c>
      <c r="I95" s="20"/>
      <c r="J95" s="20">
        <v>250</v>
      </c>
      <c r="K95" s="21">
        <v>38813</v>
      </c>
      <c r="L95" s="30" t="s">
        <v>333</v>
      </c>
      <c r="M95" s="20">
        <v>2020</v>
      </c>
    </row>
    <row r="96" spans="1:13" x14ac:dyDescent="0.35">
      <c r="A96" s="155"/>
      <c r="B96" s="19" t="s">
        <v>169</v>
      </c>
      <c r="C96" s="20">
        <v>2</v>
      </c>
      <c r="D96" s="20" t="s">
        <v>331</v>
      </c>
      <c r="E96" s="20">
        <v>80</v>
      </c>
      <c r="F96" s="21">
        <v>36538</v>
      </c>
      <c r="G96" s="20" t="s">
        <v>319</v>
      </c>
      <c r="H96" s="20">
        <v>2020</v>
      </c>
      <c r="I96" s="20"/>
      <c r="J96" s="20">
        <v>80</v>
      </c>
      <c r="K96" s="21">
        <v>36538</v>
      </c>
      <c r="L96" s="20" t="s">
        <v>319</v>
      </c>
      <c r="M96" s="20">
        <v>2020</v>
      </c>
    </row>
    <row r="97" spans="1:13" x14ac:dyDescent="0.35">
      <c r="A97" s="155"/>
      <c r="B97" s="19" t="s">
        <v>169</v>
      </c>
      <c r="C97" s="20">
        <v>1</v>
      </c>
      <c r="D97" s="20" t="s">
        <v>332</v>
      </c>
      <c r="E97" s="20">
        <v>170</v>
      </c>
      <c r="F97" s="21">
        <v>36538</v>
      </c>
      <c r="G97" s="20" t="s">
        <v>319</v>
      </c>
      <c r="H97" s="20">
        <v>2020</v>
      </c>
      <c r="I97" s="20"/>
      <c r="J97" s="20">
        <v>170</v>
      </c>
      <c r="K97" s="21">
        <v>36538</v>
      </c>
      <c r="L97" s="20" t="s">
        <v>319</v>
      </c>
      <c r="M97" s="20">
        <v>2020</v>
      </c>
    </row>
    <row r="98" spans="1:13" ht="52.5" x14ac:dyDescent="0.35">
      <c r="A98" s="18" t="s">
        <v>336</v>
      </c>
      <c r="B98" s="19" t="s">
        <v>336</v>
      </c>
      <c r="C98" s="20">
        <v>7</v>
      </c>
      <c r="D98" s="19" t="s">
        <v>329</v>
      </c>
      <c r="E98" s="19">
        <v>2200</v>
      </c>
      <c r="F98" s="32">
        <v>40388</v>
      </c>
      <c r="G98" s="30" t="s">
        <v>337</v>
      </c>
      <c r="H98" s="20">
        <v>2036</v>
      </c>
      <c r="I98" s="20"/>
      <c r="J98" s="19">
        <v>2200</v>
      </c>
      <c r="K98" s="32">
        <v>40388</v>
      </c>
      <c r="L98" s="30" t="s">
        <v>337</v>
      </c>
      <c r="M98" s="20">
        <v>2036</v>
      </c>
    </row>
    <row r="99" spans="1:13" ht="26.5" x14ac:dyDescent="0.35">
      <c r="A99" s="158" t="s">
        <v>170</v>
      </c>
      <c r="B99" s="19" t="s">
        <v>171</v>
      </c>
      <c r="C99" s="20">
        <v>5</v>
      </c>
      <c r="D99" s="19" t="s">
        <v>318</v>
      </c>
      <c r="E99" s="20">
        <v>700</v>
      </c>
      <c r="F99" s="21">
        <v>37211</v>
      </c>
      <c r="G99" s="20" t="s">
        <v>334</v>
      </c>
      <c r="H99" s="20">
        <v>2020</v>
      </c>
      <c r="I99" s="20"/>
      <c r="J99" s="20">
        <v>700</v>
      </c>
      <c r="K99" s="21">
        <v>37211</v>
      </c>
      <c r="L99" s="20" t="s">
        <v>334</v>
      </c>
      <c r="M99" s="20">
        <v>2020</v>
      </c>
    </row>
    <row r="100" spans="1:13" x14ac:dyDescent="0.35">
      <c r="A100" s="158"/>
      <c r="B100" s="19" t="s">
        <v>170</v>
      </c>
      <c r="C100" s="20">
        <v>5</v>
      </c>
      <c r="D100" s="19" t="s">
        <v>318</v>
      </c>
      <c r="E100" s="20">
        <v>150</v>
      </c>
      <c r="F100" s="21">
        <v>38813</v>
      </c>
      <c r="G100" s="30" t="s">
        <v>333</v>
      </c>
      <c r="H100" s="20">
        <v>2020</v>
      </c>
      <c r="I100" s="20"/>
      <c r="J100" s="20">
        <v>150</v>
      </c>
      <c r="K100" s="21">
        <v>38813</v>
      </c>
      <c r="L100" s="30" t="s">
        <v>333</v>
      </c>
      <c r="M100" s="20">
        <v>2020</v>
      </c>
    </row>
    <row r="101" spans="1:13" x14ac:dyDescent="0.35">
      <c r="A101" s="158"/>
      <c r="B101" s="19" t="s">
        <v>170</v>
      </c>
      <c r="C101" s="31" t="s">
        <v>335</v>
      </c>
      <c r="D101" s="19" t="s">
        <v>320</v>
      </c>
      <c r="E101" s="20">
        <v>3900</v>
      </c>
      <c r="F101" s="21">
        <v>36851</v>
      </c>
      <c r="G101" s="20" t="s">
        <v>338</v>
      </c>
      <c r="H101" s="20">
        <v>2020</v>
      </c>
      <c r="I101" s="20"/>
      <c r="J101" s="20">
        <v>3900</v>
      </c>
      <c r="K101" s="21">
        <v>36851</v>
      </c>
      <c r="L101" s="20" t="s">
        <v>338</v>
      </c>
      <c r="M101" s="20">
        <v>2020</v>
      </c>
    </row>
    <row r="102" spans="1:13" x14ac:dyDescent="0.35">
      <c r="A102" s="158"/>
      <c r="B102" s="19" t="s">
        <v>170</v>
      </c>
      <c r="C102" s="20">
        <v>2</v>
      </c>
      <c r="D102" s="19" t="s">
        <v>331</v>
      </c>
      <c r="E102" s="20">
        <v>100</v>
      </c>
      <c r="F102" s="21">
        <v>36851</v>
      </c>
      <c r="G102" s="20" t="s">
        <v>338</v>
      </c>
      <c r="H102" s="20">
        <v>2020</v>
      </c>
      <c r="I102" s="20"/>
      <c r="J102" s="20">
        <v>100</v>
      </c>
      <c r="K102" s="21">
        <v>36851</v>
      </c>
      <c r="L102" s="20" t="s">
        <v>338</v>
      </c>
      <c r="M102" s="20">
        <v>2020</v>
      </c>
    </row>
    <row r="103" spans="1:13" ht="39.5" x14ac:dyDescent="0.35">
      <c r="A103" s="158"/>
      <c r="B103" s="19" t="s">
        <v>172</v>
      </c>
      <c r="C103" s="20">
        <v>5</v>
      </c>
      <c r="D103" s="19" t="s">
        <v>318</v>
      </c>
      <c r="E103" s="20">
        <v>150</v>
      </c>
      <c r="F103" s="21">
        <v>37211</v>
      </c>
      <c r="G103" s="20" t="s">
        <v>334</v>
      </c>
      <c r="H103" s="20">
        <v>2020</v>
      </c>
      <c r="I103" s="20"/>
      <c r="J103" s="20">
        <v>150</v>
      </c>
      <c r="K103" s="21">
        <v>37211</v>
      </c>
      <c r="L103" s="20" t="s">
        <v>334</v>
      </c>
      <c r="M103" s="20">
        <v>2020</v>
      </c>
    </row>
    <row r="104" spans="1:13" ht="39.5" x14ac:dyDescent="0.35">
      <c r="A104" s="158"/>
      <c r="B104" s="19" t="s">
        <v>173</v>
      </c>
      <c r="C104" s="20">
        <v>5</v>
      </c>
      <c r="D104" s="19" t="s">
        <v>318</v>
      </c>
      <c r="E104" s="20">
        <v>150</v>
      </c>
      <c r="F104" s="21">
        <v>37211</v>
      </c>
      <c r="G104" s="20" t="s">
        <v>334</v>
      </c>
      <c r="H104" s="20">
        <v>2020</v>
      </c>
      <c r="I104" s="20"/>
      <c r="J104" s="20">
        <v>150</v>
      </c>
      <c r="K104" s="21">
        <v>37211</v>
      </c>
      <c r="L104" s="20" t="s">
        <v>334</v>
      </c>
      <c r="M104" s="20">
        <v>2020</v>
      </c>
    </row>
    <row r="105" spans="1:13" ht="26.5" x14ac:dyDescent="0.35">
      <c r="A105" s="155" t="s">
        <v>174</v>
      </c>
      <c r="B105" s="19" t="s">
        <v>174</v>
      </c>
      <c r="C105" s="20">
        <v>5</v>
      </c>
      <c r="D105" s="19" t="s">
        <v>318</v>
      </c>
      <c r="E105" s="20">
        <v>360</v>
      </c>
      <c r="F105" s="21">
        <v>38813</v>
      </c>
      <c r="G105" s="30" t="s">
        <v>333</v>
      </c>
      <c r="H105" s="20">
        <v>2020</v>
      </c>
      <c r="I105" s="20"/>
      <c r="J105" s="20">
        <v>360</v>
      </c>
      <c r="K105" s="21">
        <v>38813</v>
      </c>
      <c r="L105" s="30" t="s">
        <v>333</v>
      </c>
      <c r="M105" s="20">
        <v>2020</v>
      </c>
    </row>
    <row r="106" spans="1:13" ht="26.5" x14ac:dyDescent="0.35">
      <c r="A106" s="155"/>
      <c r="B106" s="19" t="s">
        <v>174</v>
      </c>
      <c r="C106" s="20">
        <v>2</v>
      </c>
      <c r="D106" s="20" t="s">
        <v>331</v>
      </c>
      <c r="E106" s="20">
        <v>100</v>
      </c>
      <c r="F106" s="21">
        <v>36538</v>
      </c>
      <c r="G106" s="20" t="s">
        <v>319</v>
      </c>
      <c r="H106" s="20">
        <v>2035</v>
      </c>
      <c r="I106" s="20"/>
      <c r="J106" s="20">
        <v>100</v>
      </c>
      <c r="K106" s="21">
        <v>36538</v>
      </c>
      <c r="L106" s="20" t="s">
        <v>319</v>
      </c>
      <c r="M106" s="20">
        <v>2035</v>
      </c>
    </row>
    <row r="107" spans="1:13" ht="26.5" x14ac:dyDescent="0.35">
      <c r="A107" s="155"/>
      <c r="B107" s="19" t="s">
        <v>174</v>
      </c>
      <c r="C107" s="20">
        <v>1</v>
      </c>
      <c r="D107" s="20" t="s">
        <v>332</v>
      </c>
      <c r="E107" s="20">
        <v>200</v>
      </c>
      <c r="F107" s="21">
        <v>36538</v>
      </c>
      <c r="G107" s="20" t="s">
        <v>319</v>
      </c>
      <c r="H107" s="20">
        <v>2035</v>
      </c>
      <c r="I107" s="20"/>
      <c r="J107" s="20">
        <v>200</v>
      </c>
      <c r="K107" s="21">
        <v>36538</v>
      </c>
      <c r="L107" s="20" t="s">
        <v>319</v>
      </c>
      <c r="M107" s="20">
        <v>2035</v>
      </c>
    </row>
    <row r="108" spans="1:13" ht="26.5" x14ac:dyDescent="0.35">
      <c r="A108" s="155" t="s">
        <v>275</v>
      </c>
      <c r="B108" s="19" t="s">
        <v>290</v>
      </c>
      <c r="C108" s="31">
        <v>1</v>
      </c>
      <c r="D108" s="20" t="s">
        <v>332</v>
      </c>
      <c r="E108" s="20">
        <v>3300</v>
      </c>
      <c r="F108" s="21">
        <v>38813</v>
      </c>
      <c r="G108" s="30" t="s">
        <v>333</v>
      </c>
      <c r="H108" s="20">
        <v>2035</v>
      </c>
      <c r="I108" s="20"/>
      <c r="J108" s="20">
        <v>3300</v>
      </c>
      <c r="K108" s="21">
        <v>38813</v>
      </c>
      <c r="L108" s="30" t="s">
        <v>333</v>
      </c>
      <c r="M108" s="20">
        <v>2035</v>
      </c>
    </row>
    <row r="109" spans="1:13" x14ac:dyDescent="0.35">
      <c r="A109" s="155"/>
      <c r="B109" s="19" t="s">
        <v>299</v>
      </c>
      <c r="C109" s="31" t="s">
        <v>335</v>
      </c>
      <c r="D109" s="19" t="s">
        <v>320</v>
      </c>
      <c r="E109" s="20">
        <v>3600</v>
      </c>
      <c r="F109" s="21">
        <v>38813</v>
      </c>
      <c r="G109" s="30" t="s">
        <v>333</v>
      </c>
      <c r="H109" s="20">
        <v>2035</v>
      </c>
      <c r="I109" s="20"/>
      <c r="J109" s="20">
        <v>3600</v>
      </c>
      <c r="K109" s="21">
        <v>38813</v>
      </c>
      <c r="L109" s="30" t="s">
        <v>333</v>
      </c>
      <c r="M109" s="20">
        <v>2035</v>
      </c>
    </row>
    <row r="110" spans="1:13" ht="39.5" x14ac:dyDescent="0.35">
      <c r="A110" s="155"/>
      <c r="B110" s="19" t="s">
        <v>300</v>
      </c>
      <c r="C110" s="31" t="s">
        <v>335</v>
      </c>
      <c r="D110" s="19" t="s">
        <v>320</v>
      </c>
      <c r="E110" s="20">
        <v>1200</v>
      </c>
      <c r="F110" s="21">
        <v>38813</v>
      </c>
      <c r="G110" s="30" t="s">
        <v>333</v>
      </c>
      <c r="H110" s="20">
        <v>2035</v>
      </c>
      <c r="I110" s="20"/>
      <c r="J110" s="20">
        <v>1200</v>
      </c>
      <c r="K110" s="21">
        <v>38813</v>
      </c>
      <c r="L110" s="30" t="s">
        <v>333</v>
      </c>
      <c r="M110" s="20">
        <v>2035</v>
      </c>
    </row>
    <row r="111" spans="1:13" ht="26.5" x14ac:dyDescent="0.35">
      <c r="A111" s="155"/>
      <c r="B111" s="19" t="s">
        <v>301</v>
      </c>
      <c r="C111" s="31" t="s">
        <v>335</v>
      </c>
      <c r="D111" s="19" t="s">
        <v>320</v>
      </c>
      <c r="E111" s="20">
        <v>900</v>
      </c>
      <c r="F111" s="21">
        <v>38813</v>
      </c>
      <c r="G111" s="30" t="s">
        <v>333</v>
      </c>
      <c r="H111" s="20">
        <v>2035</v>
      </c>
      <c r="I111" s="20"/>
      <c r="J111" s="20">
        <v>900</v>
      </c>
      <c r="K111" s="21">
        <v>38813</v>
      </c>
      <c r="L111" s="30" t="s">
        <v>333</v>
      </c>
      <c r="M111" s="20">
        <v>2035</v>
      </c>
    </row>
    <row r="112" spans="1:13" ht="26.5" x14ac:dyDescent="0.35">
      <c r="A112" s="155"/>
      <c r="B112" s="19" t="s">
        <v>302</v>
      </c>
      <c r="C112" s="31" t="s">
        <v>335</v>
      </c>
      <c r="D112" s="19" t="s">
        <v>320</v>
      </c>
      <c r="E112" s="20">
        <v>50</v>
      </c>
      <c r="F112" s="21">
        <v>38813</v>
      </c>
      <c r="G112" s="30" t="s">
        <v>333</v>
      </c>
      <c r="H112" s="20">
        <v>2035</v>
      </c>
      <c r="I112" s="20"/>
      <c r="J112" s="20">
        <v>50</v>
      </c>
      <c r="K112" s="21">
        <v>38813</v>
      </c>
      <c r="L112" s="30" t="s">
        <v>333</v>
      </c>
      <c r="M112" s="20">
        <v>2035</v>
      </c>
    </row>
    <row r="113" spans="1:13" ht="26.5" x14ac:dyDescent="0.35">
      <c r="A113" s="155"/>
      <c r="B113" s="19" t="s">
        <v>298</v>
      </c>
      <c r="C113" s="31" t="s">
        <v>335</v>
      </c>
      <c r="D113" s="19" t="s">
        <v>320</v>
      </c>
      <c r="E113" s="20">
        <v>50</v>
      </c>
      <c r="F113" s="21">
        <v>38813</v>
      </c>
      <c r="G113" s="30" t="s">
        <v>333</v>
      </c>
      <c r="H113" s="20">
        <v>2035</v>
      </c>
      <c r="I113" s="20"/>
      <c r="J113" s="20">
        <v>50</v>
      </c>
      <c r="K113" s="21">
        <v>38813</v>
      </c>
      <c r="L113" s="30" t="s">
        <v>333</v>
      </c>
      <c r="M113" s="20">
        <v>2035</v>
      </c>
    </row>
    <row r="114" spans="1:13" ht="26.5" x14ac:dyDescent="0.35">
      <c r="A114" s="155"/>
      <c r="B114" s="19" t="s">
        <v>297</v>
      </c>
      <c r="C114" s="31" t="s">
        <v>335</v>
      </c>
      <c r="D114" s="19" t="s">
        <v>320</v>
      </c>
      <c r="E114" s="20">
        <v>5970</v>
      </c>
      <c r="F114" s="21">
        <v>38813</v>
      </c>
      <c r="G114" s="30" t="s">
        <v>333</v>
      </c>
      <c r="H114" s="20">
        <v>2035</v>
      </c>
      <c r="I114" s="20"/>
      <c r="J114" s="20">
        <v>5970</v>
      </c>
      <c r="K114" s="21">
        <v>38813</v>
      </c>
      <c r="L114" s="30" t="s">
        <v>333</v>
      </c>
      <c r="M114" s="20">
        <v>2035</v>
      </c>
    </row>
    <row r="115" spans="1:13" x14ac:dyDescent="0.35">
      <c r="A115" s="155"/>
      <c r="B115" s="19" t="s">
        <v>279</v>
      </c>
      <c r="C115" s="31">
        <v>2</v>
      </c>
      <c r="D115" s="20" t="s">
        <v>331</v>
      </c>
      <c r="E115" s="20">
        <v>170</v>
      </c>
      <c r="F115" s="21">
        <v>38813</v>
      </c>
      <c r="G115" s="30" t="s">
        <v>333</v>
      </c>
      <c r="H115" s="20">
        <v>2035</v>
      </c>
      <c r="I115" s="20"/>
      <c r="J115" s="20">
        <v>170</v>
      </c>
      <c r="K115" s="21">
        <v>38813</v>
      </c>
      <c r="L115" s="30" t="s">
        <v>333</v>
      </c>
      <c r="M115" s="20">
        <v>2035</v>
      </c>
    </row>
    <row r="116" spans="1:13" x14ac:dyDescent="0.35">
      <c r="A116" s="155"/>
      <c r="B116" s="19" t="s">
        <v>276</v>
      </c>
      <c r="C116" s="20">
        <v>2</v>
      </c>
      <c r="D116" s="20" t="s">
        <v>331</v>
      </c>
      <c r="E116" s="20">
        <v>450</v>
      </c>
      <c r="F116" s="21">
        <v>38813</v>
      </c>
      <c r="G116" s="30" t="s">
        <v>333</v>
      </c>
      <c r="H116" s="20">
        <v>2035</v>
      </c>
      <c r="I116" s="20"/>
      <c r="J116" s="20">
        <v>450</v>
      </c>
      <c r="K116" s="21">
        <v>38813</v>
      </c>
      <c r="L116" s="30" t="s">
        <v>333</v>
      </c>
      <c r="M116" s="20">
        <v>2035</v>
      </c>
    </row>
    <row r="117" spans="1:13" ht="26.5" x14ac:dyDescent="0.35">
      <c r="A117" s="155"/>
      <c r="B117" s="19" t="s">
        <v>277</v>
      </c>
      <c r="C117" s="20">
        <v>2</v>
      </c>
      <c r="D117" s="20" t="s">
        <v>331</v>
      </c>
      <c r="E117" s="20">
        <v>100</v>
      </c>
      <c r="F117" s="21">
        <v>38813</v>
      </c>
      <c r="G117" s="30" t="s">
        <v>333</v>
      </c>
      <c r="H117" s="20">
        <v>2035</v>
      </c>
      <c r="I117" s="20"/>
      <c r="J117" s="20">
        <v>100</v>
      </c>
      <c r="K117" s="21">
        <v>38813</v>
      </c>
      <c r="L117" s="30" t="s">
        <v>333</v>
      </c>
      <c r="M117" s="20">
        <v>2035</v>
      </c>
    </row>
    <row r="118" spans="1:13" ht="26.5" x14ac:dyDescent="0.35">
      <c r="A118" s="155"/>
      <c r="B118" s="19" t="s">
        <v>278</v>
      </c>
      <c r="C118" s="31">
        <v>2</v>
      </c>
      <c r="D118" s="20" t="s">
        <v>331</v>
      </c>
      <c r="E118" s="20">
        <v>390</v>
      </c>
      <c r="F118" s="21">
        <v>38813</v>
      </c>
      <c r="G118" s="30" t="s">
        <v>333</v>
      </c>
      <c r="H118" s="20">
        <v>2035</v>
      </c>
      <c r="I118" s="20"/>
      <c r="J118" s="20">
        <v>390</v>
      </c>
      <c r="K118" s="21">
        <v>38813</v>
      </c>
      <c r="L118" s="30" t="s">
        <v>333</v>
      </c>
      <c r="M118" s="20">
        <v>2035</v>
      </c>
    </row>
    <row r="119" spans="1:13" ht="26.5" x14ac:dyDescent="0.35">
      <c r="A119" s="33" t="s">
        <v>280</v>
      </c>
      <c r="B119" s="19" t="s">
        <v>280</v>
      </c>
      <c r="C119" s="31">
        <v>2</v>
      </c>
      <c r="D119" s="20" t="s">
        <v>331</v>
      </c>
      <c r="E119" s="20">
        <v>270</v>
      </c>
      <c r="F119" s="21">
        <v>38813</v>
      </c>
      <c r="G119" s="30" t="s">
        <v>333</v>
      </c>
      <c r="H119" s="20">
        <v>2035</v>
      </c>
      <c r="I119" s="20"/>
      <c r="J119" s="20">
        <v>270</v>
      </c>
      <c r="K119" s="21">
        <v>38813</v>
      </c>
      <c r="L119" s="30" t="s">
        <v>333</v>
      </c>
      <c r="M119" s="20">
        <v>2035</v>
      </c>
    </row>
    <row r="120" spans="1:13" ht="26.5" x14ac:dyDescent="0.35">
      <c r="A120" s="155" t="s">
        <v>175</v>
      </c>
      <c r="B120" s="19" t="s">
        <v>175</v>
      </c>
      <c r="C120" s="20">
        <v>5</v>
      </c>
      <c r="D120" s="19" t="s">
        <v>318</v>
      </c>
      <c r="E120" s="20">
        <v>300</v>
      </c>
      <c r="F120" s="21">
        <v>38813</v>
      </c>
      <c r="G120" s="30" t="s">
        <v>333</v>
      </c>
      <c r="H120" s="20">
        <v>2020</v>
      </c>
      <c r="I120" s="20"/>
      <c r="J120" s="20">
        <v>300</v>
      </c>
      <c r="K120" s="21">
        <v>38813</v>
      </c>
      <c r="L120" s="30" t="s">
        <v>333</v>
      </c>
      <c r="M120" s="20">
        <v>2020</v>
      </c>
    </row>
    <row r="121" spans="1:13" ht="26.5" x14ac:dyDescent="0.35">
      <c r="A121" s="155"/>
      <c r="B121" s="19" t="s">
        <v>175</v>
      </c>
      <c r="C121" s="20">
        <v>2</v>
      </c>
      <c r="D121" s="20" t="s">
        <v>331</v>
      </c>
      <c r="E121" s="20">
        <v>100</v>
      </c>
      <c r="F121" s="21">
        <v>36538</v>
      </c>
      <c r="G121" s="20" t="s">
        <v>319</v>
      </c>
      <c r="H121" s="20">
        <v>2020</v>
      </c>
      <c r="I121" s="20"/>
      <c r="J121" s="20">
        <v>100</v>
      </c>
      <c r="K121" s="21">
        <v>36538</v>
      </c>
      <c r="L121" s="20" t="s">
        <v>319</v>
      </c>
      <c r="M121" s="20">
        <v>2020</v>
      </c>
    </row>
    <row r="122" spans="1:13" ht="26.5" x14ac:dyDescent="0.35">
      <c r="A122" s="155"/>
      <c r="B122" s="19" t="s">
        <v>175</v>
      </c>
      <c r="C122" s="20">
        <v>1</v>
      </c>
      <c r="D122" s="20" t="s">
        <v>332</v>
      </c>
      <c r="E122" s="20">
        <v>200</v>
      </c>
      <c r="F122" s="21">
        <v>36538</v>
      </c>
      <c r="G122" s="20" t="s">
        <v>319</v>
      </c>
      <c r="H122" s="20">
        <v>2020</v>
      </c>
      <c r="I122" s="20"/>
      <c r="J122" s="20">
        <v>200</v>
      </c>
      <c r="K122" s="21">
        <v>36538</v>
      </c>
      <c r="L122" s="20" t="s">
        <v>319</v>
      </c>
      <c r="M122" s="20">
        <v>2020</v>
      </c>
    </row>
    <row r="123" spans="1:13" ht="26.5" x14ac:dyDescent="0.35">
      <c r="A123" s="155" t="s">
        <v>176</v>
      </c>
      <c r="B123" s="19" t="s">
        <v>176</v>
      </c>
      <c r="C123" s="20">
        <v>5</v>
      </c>
      <c r="D123" s="19" t="s">
        <v>318</v>
      </c>
      <c r="E123" s="20">
        <v>360</v>
      </c>
      <c r="F123" s="21">
        <v>38813</v>
      </c>
      <c r="G123" s="30" t="s">
        <v>333</v>
      </c>
      <c r="H123" s="20">
        <v>2020</v>
      </c>
      <c r="I123" s="20"/>
      <c r="J123" s="20">
        <v>360</v>
      </c>
      <c r="K123" s="21">
        <v>38813</v>
      </c>
      <c r="L123" s="30" t="s">
        <v>333</v>
      </c>
      <c r="M123" s="20">
        <v>2020</v>
      </c>
    </row>
    <row r="124" spans="1:13" ht="26.5" x14ac:dyDescent="0.35">
      <c r="A124" s="155"/>
      <c r="B124" s="19" t="s">
        <v>176</v>
      </c>
      <c r="C124" s="20">
        <v>2</v>
      </c>
      <c r="D124" s="20" t="s">
        <v>331</v>
      </c>
      <c r="E124" s="20">
        <v>150</v>
      </c>
      <c r="F124" s="21">
        <v>36538</v>
      </c>
      <c r="G124" s="20" t="s">
        <v>319</v>
      </c>
      <c r="H124" s="20">
        <v>2020</v>
      </c>
      <c r="I124" s="20"/>
      <c r="J124" s="20">
        <v>150</v>
      </c>
      <c r="K124" s="21">
        <v>36538</v>
      </c>
      <c r="L124" s="20" t="s">
        <v>319</v>
      </c>
      <c r="M124" s="20">
        <v>2020</v>
      </c>
    </row>
    <row r="125" spans="1:13" ht="26.5" x14ac:dyDescent="0.35">
      <c r="A125" s="155"/>
      <c r="B125" s="19" t="s">
        <v>176</v>
      </c>
      <c r="C125" s="20">
        <v>1</v>
      </c>
      <c r="D125" s="20" t="s">
        <v>332</v>
      </c>
      <c r="E125" s="20">
        <v>350</v>
      </c>
      <c r="F125" s="21">
        <v>36538</v>
      </c>
      <c r="G125" s="20" t="s">
        <v>319</v>
      </c>
      <c r="H125" s="20">
        <v>2020</v>
      </c>
      <c r="I125" s="20"/>
      <c r="J125" s="20">
        <v>350</v>
      </c>
      <c r="K125" s="21">
        <v>36538</v>
      </c>
      <c r="L125" s="20" t="s">
        <v>319</v>
      </c>
      <c r="M125" s="20">
        <v>2020</v>
      </c>
    </row>
    <row r="126" spans="1:13" x14ac:dyDescent="0.35">
      <c r="A126" s="155" t="s">
        <v>177</v>
      </c>
      <c r="B126" s="19" t="s">
        <v>178</v>
      </c>
      <c r="C126" s="20">
        <v>5</v>
      </c>
      <c r="D126" s="19" t="s">
        <v>318</v>
      </c>
      <c r="E126" s="20">
        <v>40</v>
      </c>
      <c r="F126" s="21">
        <v>37438</v>
      </c>
      <c r="G126" s="20" t="s">
        <v>339</v>
      </c>
      <c r="H126" s="20">
        <v>2020</v>
      </c>
      <c r="I126" s="20"/>
      <c r="J126" s="20">
        <v>40</v>
      </c>
      <c r="K126" s="21">
        <v>37438</v>
      </c>
      <c r="L126" s="20" t="s">
        <v>339</v>
      </c>
      <c r="M126" s="20">
        <v>2020</v>
      </c>
    </row>
    <row r="127" spans="1:13" x14ac:dyDescent="0.35">
      <c r="A127" s="155"/>
      <c r="B127" s="19" t="s">
        <v>179</v>
      </c>
      <c r="C127" s="20">
        <v>5</v>
      </c>
      <c r="D127" s="19" t="s">
        <v>318</v>
      </c>
      <c r="E127" s="20">
        <v>10</v>
      </c>
      <c r="F127" s="21">
        <v>37438</v>
      </c>
      <c r="G127" s="20" t="s">
        <v>339</v>
      </c>
      <c r="H127" s="20">
        <v>2020</v>
      </c>
      <c r="I127" s="20"/>
      <c r="J127" s="20">
        <v>10</v>
      </c>
      <c r="K127" s="21">
        <v>37438</v>
      </c>
      <c r="L127" s="20" t="s">
        <v>339</v>
      </c>
      <c r="M127" s="20">
        <v>2020</v>
      </c>
    </row>
    <row r="128" spans="1:13" x14ac:dyDescent="0.35">
      <c r="A128" s="155"/>
      <c r="B128" s="19" t="s">
        <v>180</v>
      </c>
      <c r="C128" s="20">
        <v>5</v>
      </c>
      <c r="D128" s="19" t="s">
        <v>318</v>
      </c>
      <c r="E128" s="20">
        <v>30</v>
      </c>
      <c r="F128" s="21">
        <v>37438</v>
      </c>
      <c r="G128" s="20" t="s">
        <v>339</v>
      </c>
      <c r="H128" s="20">
        <v>2020</v>
      </c>
      <c r="I128" s="20"/>
      <c r="J128" s="20">
        <v>30</v>
      </c>
      <c r="K128" s="21">
        <v>37438</v>
      </c>
      <c r="L128" s="20" t="s">
        <v>339</v>
      </c>
      <c r="M128" s="20">
        <v>2020</v>
      </c>
    </row>
    <row r="129" spans="1:13" x14ac:dyDescent="0.35">
      <c r="A129" s="155"/>
      <c r="B129" s="19" t="s">
        <v>181</v>
      </c>
      <c r="C129" s="20">
        <v>5</v>
      </c>
      <c r="D129" s="19" t="s">
        <v>318</v>
      </c>
      <c r="E129" s="20">
        <v>50</v>
      </c>
      <c r="F129" s="21">
        <v>37438</v>
      </c>
      <c r="G129" s="20" t="s">
        <v>339</v>
      </c>
      <c r="H129" s="20">
        <v>2020</v>
      </c>
      <c r="I129" s="20"/>
      <c r="J129" s="20">
        <v>50</v>
      </c>
      <c r="K129" s="21">
        <v>37438</v>
      </c>
      <c r="L129" s="20" t="s">
        <v>339</v>
      </c>
      <c r="M129" s="20">
        <v>2020</v>
      </c>
    </row>
    <row r="130" spans="1:13" x14ac:dyDescent="0.35">
      <c r="A130" s="155"/>
      <c r="B130" s="19" t="s">
        <v>182</v>
      </c>
      <c r="C130" s="20">
        <v>5</v>
      </c>
      <c r="D130" s="19" t="s">
        <v>318</v>
      </c>
      <c r="E130" s="20">
        <v>25</v>
      </c>
      <c r="F130" s="21">
        <v>37438</v>
      </c>
      <c r="G130" s="20" t="s">
        <v>339</v>
      </c>
      <c r="H130" s="20">
        <v>2020</v>
      </c>
      <c r="I130" s="20"/>
      <c r="J130" s="20">
        <v>25</v>
      </c>
      <c r="K130" s="21">
        <v>37438</v>
      </c>
      <c r="L130" s="20" t="s">
        <v>339</v>
      </c>
      <c r="M130" s="20">
        <v>2020</v>
      </c>
    </row>
    <row r="131" spans="1:13" x14ac:dyDescent="0.35">
      <c r="A131" s="155"/>
      <c r="B131" s="19" t="s">
        <v>183</v>
      </c>
      <c r="C131" s="20">
        <v>5</v>
      </c>
      <c r="D131" s="19" t="s">
        <v>318</v>
      </c>
      <c r="E131" s="20">
        <v>10</v>
      </c>
      <c r="F131" s="21">
        <v>37438</v>
      </c>
      <c r="G131" s="20" t="s">
        <v>339</v>
      </c>
      <c r="H131" s="20">
        <v>2020</v>
      </c>
      <c r="I131" s="20"/>
      <c r="J131" s="20">
        <v>10</v>
      </c>
      <c r="K131" s="21">
        <v>37438</v>
      </c>
      <c r="L131" s="20" t="s">
        <v>339</v>
      </c>
      <c r="M131" s="20">
        <v>2020</v>
      </c>
    </row>
    <row r="132" spans="1:13" x14ac:dyDescent="0.35">
      <c r="A132" s="155"/>
      <c r="B132" s="19" t="s">
        <v>184</v>
      </c>
      <c r="C132" s="20">
        <v>5</v>
      </c>
      <c r="D132" s="19" t="s">
        <v>318</v>
      </c>
      <c r="E132" s="20">
        <v>70</v>
      </c>
      <c r="F132" s="21">
        <v>37438</v>
      </c>
      <c r="G132" s="20" t="s">
        <v>339</v>
      </c>
      <c r="H132" s="20">
        <v>2020</v>
      </c>
      <c r="I132" s="20"/>
      <c r="J132" s="20">
        <v>70</v>
      </c>
      <c r="K132" s="21">
        <v>37438</v>
      </c>
      <c r="L132" s="20" t="s">
        <v>339</v>
      </c>
      <c r="M132" s="20">
        <v>2020</v>
      </c>
    </row>
    <row r="133" spans="1:13" ht="26.5" x14ac:dyDescent="0.35">
      <c r="A133" s="155"/>
      <c r="B133" s="19" t="s">
        <v>185</v>
      </c>
      <c r="C133" s="20">
        <v>5</v>
      </c>
      <c r="D133" s="19" t="s">
        <v>318</v>
      </c>
      <c r="E133" s="20">
        <v>30</v>
      </c>
      <c r="F133" s="21">
        <v>37438</v>
      </c>
      <c r="G133" s="20" t="s">
        <v>339</v>
      </c>
      <c r="H133" s="20">
        <v>2020</v>
      </c>
      <c r="I133" s="20"/>
      <c r="J133" s="20">
        <v>30</v>
      </c>
      <c r="K133" s="21">
        <v>37438</v>
      </c>
      <c r="L133" s="20" t="s">
        <v>339</v>
      </c>
      <c r="M133" s="20">
        <v>2020</v>
      </c>
    </row>
    <row r="134" spans="1:13" x14ac:dyDescent="0.35">
      <c r="A134" s="155"/>
      <c r="B134" s="19" t="s">
        <v>186</v>
      </c>
      <c r="C134" s="20">
        <v>5</v>
      </c>
      <c r="D134" s="19" t="s">
        <v>318</v>
      </c>
      <c r="E134" s="20">
        <v>20</v>
      </c>
      <c r="F134" s="21">
        <v>37438</v>
      </c>
      <c r="G134" s="20" t="s">
        <v>339</v>
      </c>
      <c r="H134" s="20">
        <v>2020</v>
      </c>
      <c r="I134" s="20"/>
      <c r="J134" s="20">
        <v>20</v>
      </c>
      <c r="K134" s="21">
        <v>37438</v>
      </c>
      <c r="L134" s="20" t="s">
        <v>339</v>
      </c>
      <c r="M134" s="20">
        <v>2020</v>
      </c>
    </row>
    <row r="135" spans="1:13" x14ac:dyDescent="0.35">
      <c r="A135" s="155"/>
      <c r="B135" s="19" t="s">
        <v>187</v>
      </c>
      <c r="C135" s="20">
        <v>5</v>
      </c>
      <c r="D135" s="19" t="s">
        <v>318</v>
      </c>
      <c r="E135" s="20">
        <v>250</v>
      </c>
      <c r="F135" s="21">
        <v>37438</v>
      </c>
      <c r="G135" s="20" t="s">
        <v>339</v>
      </c>
      <c r="H135" s="20">
        <v>2020</v>
      </c>
      <c r="I135" s="20"/>
      <c r="J135" s="20">
        <v>250</v>
      </c>
      <c r="K135" s="21">
        <v>37438</v>
      </c>
      <c r="L135" s="20" t="s">
        <v>339</v>
      </c>
      <c r="M135" s="20">
        <v>2020</v>
      </c>
    </row>
    <row r="136" spans="1:13" ht="26.5" x14ac:dyDescent="0.35">
      <c r="A136" s="155"/>
      <c r="B136" s="19" t="s">
        <v>177</v>
      </c>
      <c r="C136" s="20">
        <v>2</v>
      </c>
      <c r="D136" s="20" t="s">
        <v>331</v>
      </c>
      <c r="E136" s="20">
        <v>150</v>
      </c>
      <c r="F136" s="21">
        <v>37211</v>
      </c>
      <c r="G136" s="20" t="s">
        <v>334</v>
      </c>
      <c r="H136" s="20">
        <v>2020</v>
      </c>
      <c r="I136" s="20"/>
      <c r="J136" s="20">
        <v>150</v>
      </c>
      <c r="K136" s="21">
        <v>37211</v>
      </c>
      <c r="L136" s="20" t="s">
        <v>334</v>
      </c>
      <c r="M136" s="20">
        <v>2020</v>
      </c>
    </row>
    <row r="137" spans="1:13" ht="26.5" x14ac:dyDescent="0.35">
      <c r="A137" s="155"/>
      <c r="B137" s="19" t="s">
        <v>177</v>
      </c>
      <c r="C137" s="20">
        <v>1</v>
      </c>
      <c r="D137" s="20" t="s">
        <v>332</v>
      </c>
      <c r="E137" s="20">
        <v>210</v>
      </c>
      <c r="F137" s="21">
        <v>37211</v>
      </c>
      <c r="G137" s="20" t="s">
        <v>334</v>
      </c>
      <c r="H137" s="20">
        <v>2020</v>
      </c>
      <c r="I137" s="20"/>
      <c r="J137" s="20">
        <v>210</v>
      </c>
      <c r="K137" s="21">
        <v>37211</v>
      </c>
      <c r="L137" s="20" t="s">
        <v>334</v>
      </c>
      <c r="M137" s="20">
        <v>2020</v>
      </c>
    </row>
    <row r="138" spans="1:13" x14ac:dyDescent="0.35">
      <c r="A138" s="155"/>
      <c r="B138" s="19" t="s">
        <v>188</v>
      </c>
      <c r="C138" s="20">
        <v>5</v>
      </c>
      <c r="D138" s="19" t="s">
        <v>318</v>
      </c>
      <c r="E138" s="20">
        <v>70</v>
      </c>
      <c r="F138" s="21">
        <v>37438</v>
      </c>
      <c r="G138" s="20" t="s">
        <v>339</v>
      </c>
      <c r="H138" s="20">
        <v>2020</v>
      </c>
      <c r="I138" s="20"/>
      <c r="J138" s="20">
        <v>70</v>
      </c>
      <c r="K138" s="21">
        <v>37438</v>
      </c>
      <c r="L138" s="20" t="s">
        <v>339</v>
      </c>
      <c r="M138" s="20">
        <v>2020</v>
      </c>
    </row>
    <row r="139" spans="1:13" x14ac:dyDescent="0.35">
      <c r="A139" s="155"/>
      <c r="B139" s="19" t="s">
        <v>189</v>
      </c>
      <c r="C139" s="20">
        <v>5</v>
      </c>
      <c r="D139" s="19" t="s">
        <v>318</v>
      </c>
      <c r="E139" s="20">
        <v>20</v>
      </c>
      <c r="F139" s="21">
        <v>37438</v>
      </c>
      <c r="G139" s="20" t="s">
        <v>339</v>
      </c>
      <c r="H139" s="20">
        <v>2020</v>
      </c>
      <c r="I139" s="20"/>
      <c r="J139" s="20">
        <v>20</v>
      </c>
      <c r="K139" s="21">
        <v>37438</v>
      </c>
      <c r="L139" s="20" t="s">
        <v>339</v>
      </c>
      <c r="M139" s="20">
        <v>2020</v>
      </c>
    </row>
    <row r="140" spans="1:13" x14ac:dyDescent="0.35">
      <c r="A140" s="155"/>
      <c r="B140" s="19" t="s">
        <v>190</v>
      </c>
      <c r="C140" s="20">
        <v>5</v>
      </c>
      <c r="D140" s="19" t="s">
        <v>318</v>
      </c>
      <c r="E140" s="20">
        <v>25</v>
      </c>
      <c r="F140" s="21">
        <v>37438</v>
      </c>
      <c r="G140" s="20" t="s">
        <v>339</v>
      </c>
      <c r="H140" s="20">
        <v>2020</v>
      </c>
      <c r="I140" s="20"/>
      <c r="J140" s="20">
        <v>25</v>
      </c>
      <c r="K140" s="21">
        <v>37438</v>
      </c>
      <c r="L140" s="20" t="s">
        <v>339</v>
      </c>
      <c r="M140" s="20">
        <v>2020</v>
      </c>
    </row>
    <row r="141" spans="1:13" x14ac:dyDescent="0.35">
      <c r="A141" s="155"/>
      <c r="B141" s="19" t="s">
        <v>191</v>
      </c>
      <c r="C141" s="20">
        <v>5</v>
      </c>
      <c r="D141" s="19" t="s">
        <v>318</v>
      </c>
      <c r="E141" s="20">
        <v>20</v>
      </c>
      <c r="F141" s="21">
        <v>37438</v>
      </c>
      <c r="G141" s="20" t="s">
        <v>339</v>
      </c>
      <c r="H141" s="20">
        <v>2020</v>
      </c>
      <c r="I141" s="20"/>
      <c r="J141" s="20">
        <v>20</v>
      </c>
      <c r="K141" s="21">
        <v>37438</v>
      </c>
      <c r="L141" s="20" t="s">
        <v>339</v>
      </c>
      <c r="M141" s="20">
        <v>2020</v>
      </c>
    </row>
    <row r="142" spans="1:13" x14ac:dyDescent="0.35">
      <c r="A142" s="155"/>
      <c r="B142" s="19" t="s">
        <v>192</v>
      </c>
      <c r="C142" s="20">
        <v>5</v>
      </c>
      <c r="D142" s="19" t="s">
        <v>318</v>
      </c>
      <c r="E142" s="20">
        <v>20</v>
      </c>
      <c r="F142" s="21">
        <v>37438</v>
      </c>
      <c r="G142" s="20" t="s">
        <v>339</v>
      </c>
      <c r="H142" s="20">
        <v>2020</v>
      </c>
      <c r="I142" s="20"/>
      <c r="J142" s="20">
        <v>20</v>
      </c>
      <c r="K142" s="21">
        <v>37438</v>
      </c>
      <c r="L142" s="20" t="s">
        <v>339</v>
      </c>
      <c r="M142" s="20">
        <v>2020</v>
      </c>
    </row>
    <row r="143" spans="1:13" x14ac:dyDescent="0.35">
      <c r="A143" s="155"/>
      <c r="B143" s="19" t="s">
        <v>193</v>
      </c>
      <c r="C143" s="20">
        <v>5</v>
      </c>
      <c r="D143" s="19" t="s">
        <v>318</v>
      </c>
      <c r="E143" s="20">
        <v>30</v>
      </c>
      <c r="F143" s="21">
        <v>37438</v>
      </c>
      <c r="G143" s="20" t="s">
        <v>339</v>
      </c>
      <c r="H143" s="20">
        <v>2020</v>
      </c>
      <c r="I143" s="20"/>
      <c r="J143" s="20">
        <v>30</v>
      </c>
      <c r="K143" s="21">
        <v>37438</v>
      </c>
      <c r="L143" s="20" t="s">
        <v>339</v>
      </c>
      <c r="M143" s="20">
        <v>2020</v>
      </c>
    </row>
    <row r="144" spans="1:13" x14ac:dyDescent="0.35">
      <c r="A144" s="155"/>
      <c r="B144" s="19" t="s">
        <v>194</v>
      </c>
      <c r="C144" s="20">
        <v>5</v>
      </c>
      <c r="D144" s="19" t="s">
        <v>318</v>
      </c>
      <c r="E144" s="20">
        <v>10</v>
      </c>
      <c r="F144" s="21">
        <v>37438</v>
      </c>
      <c r="G144" s="20" t="s">
        <v>339</v>
      </c>
      <c r="H144" s="20">
        <v>2020</v>
      </c>
      <c r="I144" s="20"/>
      <c r="J144" s="20">
        <v>10</v>
      </c>
      <c r="K144" s="21">
        <v>37438</v>
      </c>
      <c r="L144" s="20" t="s">
        <v>339</v>
      </c>
      <c r="M144" s="20">
        <v>2020</v>
      </c>
    </row>
    <row r="145" spans="1:13" ht="26.5" x14ac:dyDescent="0.35">
      <c r="A145" s="155"/>
      <c r="B145" s="19" t="s">
        <v>195</v>
      </c>
      <c r="C145" s="20">
        <v>5</v>
      </c>
      <c r="D145" s="19" t="s">
        <v>318</v>
      </c>
      <c r="E145" s="20">
        <v>20</v>
      </c>
      <c r="F145" s="21">
        <v>37438</v>
      </c>
      <c r="G145" s="20" t="s">
        <v>339</v>
      </c>
      <c r="H145" s="20">
        <v>2020</v>
      </c>
      <c r="I145" s="20"/>
      <c r="J145" s="20">
        <v>20</v>
      </c>
      <c r="K145" s="21">
        <v>37438</v>
      </c>
      <c r="L145" s="20" t="s">
        <v>339</v>
      </c>
      <c r="M145" s="20">
        <v>2020</v>
      </c>
    </row>
    <row r="146" spans="1:13" ht="26.5" x14ac:dyDescent="0.35">
      <c r="A146" s="155" t="s">
        <v>196</v>
      </c>
      <c r="B146" s="19" t="s">
        <v>282</v>
      </c>
      <c r="C146" s="20">
        <v>2</v>
      </c>
      <c r="D146" s="19" t="s">
        <v>331</v>
      </c>
      <c r="E146" s="20">
        <v>300</v>
      </c>
      <c r="F146" s="21">
        <v>36538</v>
      </c>
      <c r="G146" s="20" t="s">
        <v>319</v>
      </c>
      <c r="H146" s="20">
        <v>2020</v>
      </c>
      <c r="I146" s="20"/>
      <c r="J146" s="20">
        <v>300</v>
      </c>
      <c r="K146" s="21">
        <v>36538</v>
      </c>
      <c r="L146" s="20" t="s">
        <v>319</v>
      </c>
      <c r="M146" s="20">
        <v>2020</v>
      </c>
    </row>
    <row r="147" spans="1:13" x14ac:dyDescent="0.35">
      <c r="A147" s="155"/>
      <c r="B147" s="19" t="s">
        <v>196</v>
      </c>
      <c r="C147" s="20">
        <v>2</v>
      </c>
      <c r="D147" s="19" t="s">
        <v>331</v>
      </c>
      <c r="E147" s="20">
        <v>3500</v>
      </c>
      <c r="F147" s="21">
        <v>36538</v>
      </c>
      <c r="G147" s="20" t="s">
        <v>319</v>
      </c>
      <c r="H147" s="20">
        <v>2020</v>
      </c>
      <c r="I147" s="20"/>
      <c r="J147" s="20">
        <v>3500</v>
      </c>
      <c r="K147" s="21">
        <v>36538</v>
      </c>
      <c r="L147" s="20" t="s">
        <v>319</v>
      </c>
      <c r="M147" s="20">
        <v>2020</v>
      </c>
    </row>
    <row r="148" spans="1:13" x14ac:dyDescent="0.35">
      <c r="A148" s="155"/>
      <c r="B148" s="19" t="s">
        <v>196</v>
      </c>
      <c r="C148" s="20">
        <v>5</v>
      </c>
      <c r="D148" s="19" t="s">
        <v>318</v>
      </c>
      <c r="E148" s="20">
        <v>100</v>
      </c>
      <c r="F148" s="21">
        <v>38813</v>
      </c>
      <c r="G148" s="30" t="s">
        <v>333</v>
      </c>
      <c r="H148" s="20">
        <v>2020</v>
      </c>
      <c r="I148" s="20"/>
      <c r="J148" s="20">
        <v>100</v>
      </c>
      <c r="K148" s="21">
        <v>38813</v>
      </c>
      <c r="L148" s="30" t="s">
        <v>333</v>
      </c>
      <c r="M148" s="20">
        <v>2020</v>
      </c>
    </row>
    <row r="149" spans="1:13" x14ac:dyDescent="0.35">
      <c r="A149" s="155" t="s">
        <v>283</v>
      </c>
      <c r="B149" s="19" t="s">
        <v>292</v>
      </c>
      <c r="C149" s="20">
        <v>1</v>
      </c>
      <c r="D149" s="19" t="s">
        <v>332</v>
      </c>
      <c r="E149" s="20">
        <v>100</v>
      </c>
      <c r="F149" s="21">
        <v>38813</v>
      </c>
      <c r="G149" s="30" t="s">
        <v>333</v>
      </c>
      <c r="H149" s="20">
        <v>2023</v>
      </c>
      <c r="I149" s="20"/>
      <c r="J149" s="20">
        <v>100</v>
      </c>
      <c r="K149" s="21">
        <v>38813</v>
      </c>
      <c r="L149" s="30" t="s">
        <v>333</v>
      </c>
      <c r="M149" s="20">
        <v>2023</v>
      </c>
    </row>
    <row r="150" spans="1:13" ht="26.5" x14ac:dyDescent="0.35">
      <c r="A150" s="155"/>
      <c r="B150" s="19" t="s">
        <v>283</v>
      </c>
      <c r="C150" s="20">
        <v>2</v>
      </c>
      <c r="D150" s="19" t="s">
        <v>331</v>
      </c>
      <c r="E150" s="20">
        <v>2500</v>
      </c>
      <c r="F150" s="21">
        <v>36538</v>
      </c>
      <c r="G150" s="20" t="s">
        <v>319</v>
      </c>
      <c r="H150" s="20">
        <v>2020</v>
      </c>
      <c r="I150" s="20"/>
      <c r="J150" s="20">
        <v>2500</v>
      </c>
      <c r="K150" s="21">
        <v>36538</v>
      </c>
      <c r="L150" s="20" t="s">
        <v>319</v>
      </c>
      <c r="M150" s="20">
        <v>2020</v>
      </c>
    </row>
    <row r="151" spans="1:13" x14ac:dyDescent="0.35">
      <c r="A151" s="155" t="s">
        <v>284</v>
      </c>
      <c r="B151" s="19" t="s">
        <v>285</v>
      </c>
      <c r="C151" s="20">
        <v>2</v>
      </c>
      <c r="D151" s="20" t="s">
        <v>331</v>
      </c>
      <c r="E151" s="20">
        <v>450</v>
      </c>
      <c r="F151" s="21">
        <v>38813</v>
      </c>
      <c r="G151" s="30" t="s">
        <v>333</v>
      </c>
      <c r="H151" s="20">
        <v>2035</v>
      </c>
      <c r="I151" s="20"/>
      <c r="J151" s="20">
        <v>450</v>
      </c>
      <c r="K151" s="21">
        <v>38813</v>
      </c>
      <c r="L151" s="30" t="s">
        <v>333</v>
      </c>
      <c r="M151" s="20">
        <v>2035</v>
      </c>
    </row>
    <row r="152" spans="1:13" x14ac:dyDescent="0.35">
      <c r="A152" s="155"/>
      <c r="B152" s="19" t="s">
        <v>285</v>
      </c>
      <c r="C152" s="20">
        <v>1</v>
      </c>
      <c r="D152" s="20" t="s">
        <v>332</v>
      </c>
      <c r="E152" s="20">
        <v>450</v>
      </c>
      <c r="F152" s="21">
        <v>38813</v>
      </c>
      <c r="G152" s="30" t="s">
        <v>333</v>
      </c>
      <c r="H152" s="20">
        <v>2035</v>
      </c>
      <c r="I152" s="20"/>
      <c r="J152" s="20">
        <v>450</v>
      </c>
      <c r="K152" s="21">
        <v>38813</v>
      </c>
      <c r="L152" s="30" t="s">
        <v>333</v>
      </c>
      <c r="M152" s="20">
        <v>2035</v>
      </c>
    </row>
    <row r="153" spans="1:13" x14ac:dyDescent="0.35">
      <c r="A153" s="155" t="s">
        <v>286</v>
      </c>
      <c r="B153" s="19" t="s">
        <v>286</v>
      </c>
      <c r="C153" s="20">
        <v>2</v>
      </c>
      <c r="D153" s="20" t="s">
        <v>331</v>
      </c>
      <c r="E153" s="20">
        <v>6500</v>
      </c>
      <c r="F153" s="21">
        <v>36719</v>
      </c>
      <c r="G153" s="20" t="s">
        <v>340</v>
      </c>
      <c r="H153" s="20">
        <v>2020</v>
      </c>
      <c r="I153" s="20"/>
      <c r="J153" s="20">
        <v>6500</v>
      </c>
      <c r="K153" s="21">
        <v>36719</v>
      </c>
      <c r="L153" s="20" t="s">
        <v>340</v>
      </c>
      <c r="M153" s="20">
        <v>2020</v>
      </c>
    </row>
    <row r="154" spans="1:13" x14ac:dyDescent="0.35">
      <c r="A154" s="155"/>
      <c r="B154" s="19" t="s">
        <v>286</v>
      </c>
      <c r="C154" s="20">
        <v>1</v>
      </c>
      <c r="D154" s="20" t="s">
        <v>332</v>
      </c>
      <c r="E154" s="20">
        <v>500</v>
      </c>
      <c r="F154" s="21">
        <v>36719</v>
      </c>
      <c r="G154" s="20" t="s">
        <v>340</v>
      </c>
      <c r="H154" s="20">
        <v>2020</v>
      </c>
      <c r="I154" s="20"/>
      <c r="J154" s="20">
        <v>500</v>
      </c>
      <c r="K154" s="21">
        <v>36719</v>
      </c>
      <c r="L154" s="20" t="s">
        <v>340</v>
      </c>
      <c r="M154" s="20">
        <v>2020</v>
      </c>
    </row>
    <row r="155" spans="1:13" ht="26.5" x14ac:dyDescent="0.35">
      <c r="A155" s="155" t="s">
        <v>200</v>
      </c>
      <c r="B155" s="19" t="s">
        <v>200</v>
      </c>
      <c r="C155" s="20">
        <v>5</v>
      </c>
      <c r="D155" s="19" t="s">
        <v>318</v>
      </c>
      <c r="E155" s="20">
        <v>300</v>
      </c>
      <c r="F155" s="21">
        <v>38813</v>
      </c>
      <c r="G155" s="30" t="s">
        <v>333</v>
      </c>
      <c r="H155" s="20">
        <v>2020</v>
      </c>
      <c r="I155" s="20"/>
      <c r="J155" s="20">
        <v>300</v>
      </c>
      <c r="K155" s="21">
        <v>38813</v>
      </c>
      <c r="L155" s="30" t="s">
        <v>333</v>
      </c>
      <c r="M155" s="20">
        <v>2020</v>
      </c>
    </row>
    <row r="156" spans="1:13" ht="26.5" x14ac:dyDescent="0.35">
      <c r="A156" s="155"/>
      <c r="B156" s="19" t="s">
        <v>200</v>
      </c>
      <c r="C156" s="20">
        <v>1</v>
      </c>
      <c r="D156" s="19" t="s">
        <v>332</v>
      </c>
      <c r="E156" s="20">
        <v>260</v>
      </c>
      <c r="F156" s="21">
        <v>36538</v>
      </c>
      <c r="G156" s="20" t="s">
        <v>319</v>
      </c>
      <c r="H156" s="20">
        <v>2020</v>
      </c>
      <c r="I156" s="20"/>
      <c r="J156" s="20">
        <v>260</v>
      </c>
      <c r="K156" s="21">
        <v>36538</v>
      </c>
      <c r="L156" s="20" t="s">
        <v>319</v>
      </c>
      <c r="M156" s="20">
        <v>2020</v>
      </c>
    </row>
    <row r="157" spans="1:13" x14ac:dyDescent="0.35">
      <c r="A157" s="155" t="s">
        <v>287</v>
      </c>
      <c r="B157" s="19" t="s">
        <v>287</v>
      </c>
      <c r="C157" s="20">
        <v>2</v>
      </c>
      <c r="D157" s="20" t="s">
        <v>331</v>
      </c>
      <c r="E157" s="20">
        <v>750</v>
      </c>
      <c r="F157" s="21">
        <v>36538</v>
      </c>
      <c r="G157" s="20" t="s">
        <v>319</v>
      </c>
      <c r="H157" s="20">
        <v>2020</v>
      </c>
      <c r="I157" s="20"/>
      <c r="J157" s="20">
        <v>750</v>
      </c>
      <c r="K157" s="21">
        <v>36538</v>
      </c>
      <c r="L157" s="20" t="s">
        <v>319</v>
      </c>
      <c r="M157" s="20">
        <v>2020</v>
      </c>
    </row>
    <row r="158" spans="1:13" x14ac:dyDescent="0.35">
      <c r="A158" s="155"/>
      <c r="B158" s="19" t="s">
        <v>287</v>
      </c>
      <c r="C158" s="20">
        <v>1</v>
      </c>
      <c r="D158" s="20" t="s">
        <v>332</v>
      </c>
      <c r="E158" s="20">
        <v>750</v>
      </c>
      <c r="F158" s="21">
        <v>36538</v>
      </c>
      <c r="G158" s="20" t="s">
        <v>319</v>
      </c>
      <c r="H158" s="20">
        <v>2020</v>
      </c>
      <c r="I158" s="20"/>
      <c r="J158" s="20">
        <v>750</v>
      </c>
      <c r="K158" s="21">
        <v>36538</v>
      </c>
      <c r="L158" s="20" t="s">
        <v>319</v>
      </c>
      <c r="M158" s="20">
        <v>2020</v>
      </c>
    </row>
    <row r="159" spans="1:13" x14ac:dyDescent="0.35">
      <c r="A159" s="155" t="s">
        <v>201</v>
      </c>
      <c r="B159" s="19" t="s">
        <v>201</v>
      </c>
      <c r="C159" s="20">
        <v>5</v>
      </c>
      <c r="D159" s="19" t="s">
        <v>318</v>
      </c>
      <c r="E159" s="20">
        <v>250</v>
      </c>
      <c r="F159" s="21">
        <v>38813</v>
      </c>
      <c r="G159" s="30" t="s">
        <v>333</v>
      </c>
      <c r="H159" s="20">
        <v>2020</v>
      </c>
      <c r="I159" s="20"/>
      <c r="J159" s="20">
        <v>250</v>
      </c>
      <c r="K159" s="21">
        <v>38813</v>
      </c>
      <c r="L159" s="30" t="s">
        <v>333</v>
      </c>
      <c r="M159" s="20">
        <v>2020</v>
      </c>
    </row>
    <row r="160" spans="1:13" x14ac:dyDescent="0.35">
      <c r="A160" s="155"/>
      <c r="B160" s="19" t="s">
        <v>201</v>
      </c>
      <c r="C160" s="20">
        <v>2</v>
      </c>
      <c r="D160" s="20" t="s">
        <v>331</v>
      </c>
      <c r="E160" s="20">
        <v>300</v>
      </c>
      <c r="F160" s="21">
        <v>36538</v>
      </c>
      <c r="G160" s="20" t="s">
        <v>319</v>
      </c>
      <c r="H160" s="20">
        <v>2020</v>
      </c>
      <c r="I160" s="20"/>
      <c r="J160" s="20">
        <v>300</v>
      </c>
      <c r="K160" s="21">
        <v>36538</v>
      </c>
      <c r="L160" s="20" t="s">
        <v>319</v>
      </c>
      <c r="M160" s="20">
        <v>2020</v>
      </c>
    </row>
    <row r="161" spans="1:13" ht="26.5" x14ac:dyDescent="0.35">
      <c r="A161" s="155" t="s">
        <v>202</v>
      </c>
      <c r="B161" s="19" t="s">
        <v>202</v>
      </c>
      <c r="C161" s="20">
        <v>5</v>
      </c>
      <c r="D161" s="19" t="s">
        <v>318</v>
      </c>
      <c r="E161" s="20">
        <v>350</v>
      </c>
      <c r="F161" s="21">
        <v>38813</v>
      </c>
      <c r="G161" s="30" t="s">
        <v>333</v>
      </c>
      <c r="H161" s="20">
        <v>2020</v>
      </c>
      <c r="I161" s="20"/>
      <c r="J161" s="20">
        <v>350</v>
      </c>
      <c r="K161" s="21">
        <v>38813</v>
      </c>
      <c r="L161" s="30" t="s">
        <v>333</v>
      </c>
      <c r="M161" s="20">
        <v>2020</v>
      </c>
    </row>
    <row r="162" spans="1:13" ht="26.5" x14ac:dyDescent="0.35">
      <c r="A162" s="155"/>
      <c r="B162" s="19" t="s">
        <v>202</v>
      </c>
      <c r="C162" s="20">
        <v>2</v>
      </c>
      <c r="D162" s="20" t="s">
        <v>331</v>
      </c>
      <c r="E162" s="20">
        <v>800</v>
      </c>
      <c r="F162" s="21">
        <v>36538</v>
      </c>
      <c r="G162" s="20" t="s">
        <v>319</v>
      </c>
      <c r="H162" s="20">
        <v>2020</v>
      </c>
      <c r="I162" s="20"/>
      <c r="J162" s="20">
        <v>800</v>
      </c>
      <c r="K162" s="21">
        <v>36538</v>
      </c>
      <c r="L162" s="20" t="s">
        <v>319</v>
      </c>
      <c r="M162" s="20">
        <v>2020</v>
      </c>
    </row>
    <row r="163" spans="1:13" ht="26.5" x14ac:dyDescent="0.35">
      <c r="A163" s="18" t="s">
        <v>63</v>
      </c>
      <c r="B163" s="19" t="s">
        <v>64</v>
      </c>
      <c r="C163" s="20">
        <v>27</v>
      </c>
      <c r="D163" s="19" t="s">
        <v>325</v>
      </c>
      <c r="E163" s="20">
        <v>8000</v>
      </c>
      <c r="F163" s="21">
        <v>38490</v>
      </c>
      <c r="G163" s="20" t="s">
        <v>341</v>
      </c>
      <c r="H163" s="20">
        <v>2035</v>
      </c>
      <c r="I163" s="20"/>
      <c r="J163" s="20">
        <v>8000</v>
      </c>
      <c r="K163" s="21">
        <v>38490</v>
      </c>
      <c r="L163" s="20" t="s">
        <v>341</v>
      </c>
      <c r="M163" s="20">
        <v>2035</v>
      </c>
    </row>
    <row r="164" spans="1:13" x14ac:dyDescent="0.35">
      <c r="A164" s="155" t="s">
        <v>288</v>
      </c>
      <c r="B164" s="19" t="s">
        <v>288</v>
      </c>
      <c r="C164" s="20">
        <v>2</v>
      </c>
      <c r="D164" s="20" t="s">
        <v>331</v>
      </c>
      <c r="E164" s="20">
        <v>150</v>
      </c>
      <c r="F164" s="21">
        <v>36538</v>
      </c>
      <c r="G164" s="20" t="s">
        <v>319</v>
      </c>
      <c r="H164" s="20">
        <v>2020</v>
      </c>
      <c r="I164" s="20"/>
      <c r="J164" s="20">
        <v>150</v>
      </c>
      <c r="K164" s="21">
        <v>36538</v>
      </c>
      <c r="L164" s="20" t="s">
        <v>319</v>
      </c>
      <c r="M164" s="20">
        <v>2020</v>
      </c>
    </row>
    <row r="165" spans="1:13" x14ac:dyDescent="0.35">
      <c r="A165" s="155"/>
      <c r="B165" s="19" t="s">
        <v>288</v>
      </c>
      <c r="C165" s="20">
        <v>1</v>
      </c>
      <c r="D165" s="20" t="s">
        <v>332</v>
      </c>
      <c r="E165" s="20">
        <v>450</v>
      </c>
      <c r="F165" s="21">
        <v>36538</v>
      </c>
      <c r="G165" s="20" t="s">
        <v>319</v>
      </c>
      <c r="H165" s="20">
        <v>2020</v>
      </c>
      <c r="I165" s="20"/>
      <c r="J165" s="20">
        <v>450</v>
      </c>
      <c r="K165" s="21">
        <v>36538</v>
      </c>
      <c r="L165" s="20" t="s">
        <v>319</v>
      </c>
      <c r="M165" s="20">
        <v>2020</v>
      </c>
    </row>
    <row r="166" spans="1:13" x14ac:dyDescent="0.35">
      <c r="A166" s="27"/>
      <c r="B166" s="26"/>
      <c r="C166" s="27" t="s">
        <v>22</v>
      </c>
      <c r="D166" s="26"/>
      <c r="E166" s="27">
        <f>SUM(E77:E165)</f>
        <v>62250</v>
      </c>
      <c r="F166" s="26"/>
      <c r="G166" s="26"/>
      <c r="H166" s="26"/>
      <c r="I166" s="26"/>
      <c r="J166" s="27">
        <f>SUM(J77:J165)</f>
        <v>62250</v>
      </c>
      <c r="K166" s="26"/>
      <c r="L166" s="26"/>
      <c r="M166" s="26"/>
    </row>
    <row r="167" spans="1:13" x14ac:dyDescent="0.35">
      <c r="A167" s="28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35">
      <c r="A168" s="157" t="s">
        <v>342</v>
      </c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</row>
    <row r="169" spans="1:13" x14ac:dyDescent="0.35">
      <c r="A169" s="155" t="s">
        <v>117</v>
      </c>
      <c r="B169" s="19" t="s">
        <v>117</v>
      </c>
      <c r="C169" s="20">
        <v>13</v>
      </c>
      <c r="D169" s="19" t="s">
        <v>343</v>
      </c>
      <c r="E169" s="20">
        <v>320</v>
      </c>
      <c r="F169" s="21">
        <v>36878</v>
      </c>
      <c r="G169" s="20" t="s">
        <v>344</v>
      </c>
      <c r="H169" s="20">
        <v>2025</v>
      </c>
      <c r="I169" s="20"/>
      <c r="J169" s="20">
        <v>320</v>
      </c>
      <c r="K169" s="21">
        <v>36878</v>
      </c>
      <c r="L169" s="20" t="s">
        <v>344</v>
      </c>
      <c r="M169" s="20">
        <v>2025</v>
      </c>
    </row>
    <row r="170" spans="1:13" x14ac:dyDescent="0.35">
      <c r="A170" s="155"/>
      <c r="B170" s="19" t="s">
        <v>118</v>
      </c>
      <c r="C170" s="20">
        <v>13</v>
      </c>
      <c r="D170" s="19" t="s">
        <v>345</v>
      </c>
      <c r="E170" s="20">
        <v>1280</v>
      </c>
      <c r="F170" s="21">
        <v>36878</v>
      </c>
      <c r="G170" s="20" t="s">
        <v>344</v>
      </c>
      <c r="H170" s="20">
        <v>2025</v>
      </c>
      <c r="I170" s="20"/>
      <c r="J170" s="20">
        <v>1280</v>
      </c>
      <c r="K170" s="21">
        <v>36878</v>
      </c>
      <c r="L170" s="20" t="s">
        <v>344</v>
      </c>
      <c r="M170" s="20">
        <v>2025</v>
      </c>
    </row>
    <row r="171" spans="1:13" ht="91.5" x14ac:dyDescent="0.35">
      <c r="A171" s="23" t="s">
        <v>100</v>
      </c>
      <c r="B171" s="34" t="s">
        <v>346</v>
      </c>
      <c r="C171" s="20">
        <v>16</v>
      </c>
      <c r="D171" s="20" t="s">
        <v>347</v>
      </c>
      <c r="E171" s="20">
        <v>2700</v>
      </c>
      <c r="F171" s="35">
        <v>41022</v>
      </c>
      <c r="G171" s="20" t="s">
        <v>348</v>
      </c>
      <c r="H171" s="20">
        <v>2038</v>
      </c>
      <c r="I171" s="20"/>
      <c r="J171" s="20">
        <v>2700</v>
      </c>
      <c r="K171" s="35">
        <v>41022</v>
      </c>
      <c r="L171" s="20" t="s">
        <v>348</v>
      </c>
      <c r="M171" s="20">
        <v>2038</v>
      </c>
    </row>
    <row r="172" spans="1:13" x14ac:dyDescent="0.35">
      <c r="A172" s="27"/>
      <c r="B172" s="26"/>
      <c r="C172" s="27" t="s">
        <v>22</v>
      </c>
      <c r="D172" s="26"/>
      <c r="E172" s="27">
        <f>SUM(E169:E171)</f>
        <v>4300</v>
      </c>
      <c r="F172" s="26"/>
      <c r="G172" s="26"/>
      <c r="H172" s="26"/>
      <c r="I172" s="26"/>
      <c r="J172" s="27">
        <f>SUM(J169:J171)</f>
        <v>4300</v>
      </c>
      <c r="K172" s="26"/>
      <c r="L172" s="26"/>
      <c r="M172" s="26"/>
    </row>
    <row r="173" spans="1:13" x14ac:dyDescent="0.35">
      <c r="A173" s="28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1:13" x14ac:dyDescent="0.35">
      <c r="A174" s="157" t="s">
        <v>349</v>
      </c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</row>
    <row r="175" spans="1:13" ht="26.5" x14ac:dyDescent="0.35">
      <c r="A175" s="155" t="s">
        <v>113</v>
      </c>
      <c r="B175" s="19" t="s">
        <v>113</v>
      </c>
      <c r="C175" s="20">
        <v>14</v>
      </c>
      <c r="D175" s="19" t="s">
        <v>345</v>
      </c>
      <c r="E175" s="20">
        <v>1200</v>
      </c>
      <c r="F175" s="21">
        <v>38813</v>
      </c>
      <c r="G175" s="20" t="s">
        <v>350</v>
      </c>
      <c r="H175" s="20">
        <v>2033</v>
      </c>
      <c r="I175" s="20"/>
      <c r="J175" s="20">
        <v>1200</v>
      </c>
      <c r="K175" s="21">
        <v>38813</v>
      </c>
      <c r="L175" s="20" t="s">
        <v>350</v>
      </c>
      <c r="M175" s="20">
        <v>2033</v>
      </c>
    </row>
    <row r="176" spans="1:13" ht="26.5" x14ac:dyDescent="0.35">
      <c r="A176" s="155"/>
      <c r="B176" s="19" t="s">
        <v>124</v>
      </c>
      <c r="C176" s="20">
        <v>12</v>
      </c>
      <c r="D176" s="19" t="s">
        <v>343</v>
      </c>
      <c r="E176" s="20">
        <v>2000</v>
      </c>
      <c r="F176" s="21">
        <v>36227</v>
      </c>
      <c r="G176" s="20" t="s">
        <v>327</v>
      </c>
      <c r="H176" s="20">
        <v>2024</v>
      </c>
      <c r="I176" s="20"/>
      <c r="J176" s="20">
        <v>2000</v>
      </c>
      <c r="K176" s="21">
        <v>36227</v>
      </c>
      <c r="L176" s="20" t="s">
        <v>327</v>
      </c>
      <c r="M176" s="20">
        <v>2024</v>
      </c>
    </row>
    <row r="177" spans="1:13" x14ac:dyDescent="0.35">
      <c r="A177" s="155" t="s">
        <v>128</v>
      </c>
      <c r="B177" s="19" t="s">
        <v>128</v>
      </c>
      <c r="C177" s="20">
        <v>12</v>
      </c>
      <c r="D177" s="19" t="s">
        <v>351</v>
      </c>
      <c r="E177" s="20">
        <v>1880</v>
      </c>
      <c r="F177" s="21">
        <v>36577</v>
      </c>
      <c r="G177" s="20" t="s">
        <v>352</v>
      </c>
      <c r="H177" s="20">
        <v>2023</v>
      </c>
      <c r="I177" s="20"/>
      <c r="J177" s="20">
        <v>1880</v>
      </c>
      <c r="K177" s="21">
        <v>36577</v>
      </c>
      <c r="L177" s="20" t="s">
        <v>352</v>
      </c>
      <c r="M177" s="20">
        <v>2023</v>
      </c>
    </row>
    <row r="178" spans="1:13" x14ac:dyDescent="0.35">
      <c r="A178" s="155"/>
      <c r="B178" s="19" t="s">
        <v>129</v>
      </c>
      <c r="C178" s="20">
        <v>12</v>
      </c>
      <c r="D178" s="19" t="s">
        <v>351</v>
      </c>
      <c r="E178" s="20">
        <v>700</v>
      </c>
      <c r="F178" s="29">
        <v>40890</v>
      </c>
      <c r="G178" s="30" t="s">
        <v>353</v>
      </c>
      <c r="H178" s="20">
        <v>2038</v>
      </c>
      <c r="I178" s="20"/>
      <c r="J178" s="20">
        <v>700</v>
      </c>
      <c r="K178" s="29">
        <v>40890</v>
      </c>
      <c r="L178" s="30" t="s">
        <v>353</v>
      </c>
      <c r="M178" s="20">
        <v>2038</v>
      </c>
    </row>
    <row r="179" spans="1:13" ht="39.5" x14ac:dyDescent="0.35">
      <c r="A179" s="155"/>
      <c r="B179" s="19" t="s">
        <v>130</v>
      </c>
      <c r="C179" s="20">
        <v>12</v>
      </c>
      <c r="D179" s="19" t="s">
        <v>354</v>
      </c>
      <c r="E179" s="20">
        <v>700</v>
      </c>
      <c r="F179" s="29">
        <v>40890</v>
      </c>
      <c r="G179" s="30" t="s">
        <v>353</v>
      </c>
      <c r="H179" s="20">
        <v>2038</v>
      </c>
      <c r="I179" s="20"/>
      <c r="J179" s="20">
        <v>700</v>
      </c>
      <c r="K179" s="29">
        <v>40890</v>
      </c>
      <c r="L179" s="30" t="s">
        <v>353</v>
      </c>
      <c r="M179" s="20">
        <v>2038</v>
      </c>
    </row>
    <row r="180" spans="1:13" x14ac:dyDescent="0.35">
      <c r="A180" s="27"/>
      <c r="B180" s="26"/>
      <c r="C180" s="27" t="s">
        <v>22</v>
      </c>
      <c r="D180" s="27"/>
      <c r="E180" s="27">
        <f>SUM(E175:E179)</f>
        <v>6480</v>
      </c>
      <c r="F180" s="26"/>
      <c r="G180" s="26"/>
      <c r="H180" s="26"/>
      <c r="I180" s="27"/>
      <c r="J180" s="27">
        <f>SUM(J175:J179)</f>
        <v>6480</v>
      </c>
      <c r="K180" s="26"/>
      <c r="L180" s="26"/>
      <c r="M180" s="26"/>
    </row>
    <row r="181" spans="1:13" x14ac:dyDescent="0.35">
      <c r="A181" s="28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3" x14ac:dyDescent="0.35">
      <c r="A182" s="157" t="s">
        <v>355</v>
      </c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</row>
    <row r="183" spans="1:13" ht="26.5" x14ac:dyDescent="0.35">
      <c r="A183" s="155" t="s">
        <v>212</v>
      </c>
      <c r="B183" s="19" t="s">
        <v>213</v>
      </c>
      <c r="C183" s="20">
        <v>4</v>
      </c>
      <c r="D183" s="19" t="s">
        <v>318</v>
      </c>
      <c r="E183" s="20">
        <v>1350</v>
      </c>
      <c r="F183" s="21">
        <v>35207</v>
      </c>
      <c r="G183" s="20" t="s">
        <v>356</v>
      </c>
      <c r="H183" s="20">
        <v>2020</v>
      </c>
      <c r="I183" s="20"/>
      <c r="J183" s="20">
        <v>1350</v>
      </c>
      <c r="K183" s="21">
        <v>35207</v>
      </c>
      <c r="L183" s="20" t="s">
        <v>356</v>
      </c>
      <c r="M183" s="20">
        <v>2020</v>
      </c>
    </row>
    <row r="184" spans="1:13" ht="26.5" x14ac:dyDescent="0.35">
      <c r="A184" s="155"/>
      <c r="B184" s="19" t="s">
        <v>213</v>
      </c>
      <c r="C184" s="20">
        <v>3</v>
      </c>
      <c r="D184" s="19" t="s">
        <v>320</v>
      </c>
      <c r="E184" s="20">
        <v>8900</v>
      </c>
      <c r="F184" s="21">
        <v>35207</v>
      </c>
      <c r="G184" s="20" t="s">
        <v>356</v>
      </c>
      <c r="H184" s="20">
        <v>2020</v>
      </c>
      <c r="I184" s="20"/>
      <c r="J184" s="20">
        <v>8900</v>
      </c>
      <c r="K184" s="21">
        <v>35207</v>
      </c>
      <c r="L184" s="20" t="s">
        <v>356</v>
      </c>
      <c r="M184" s="20">
        <v>2020</v>
      </c>
    </row>
    <row r="185" spans="1:13" x14ac:dyDescent="0.35">
      <c r="A185" s="155"/>
      <c r="B185" s="19" t="s">
        <v>214</v>
      </c>
      <c r="C185" s="20">
        <v>4</v>
      </c>
      <c r="D185" s="19" t="s">
        <v>318</v>
      </c>
      <c r="E185" s="20">
        <v>500</v>
      </c>
      <c r="F185" s="21">
        <v>35207</v>
      </c>
      <c r="G185" s="20" t="s">
        <v>356</v>
      </c>
      <c r="H185" s="20">
        <v>2020</v>
      </c>
      <c r="I185" s="20"/>
      <c r="J185" s="20">
        <v>500</v>
      </c>
      <c r="K185" s="21">
        <v>35207</v>
      </c>
      <c r="L185" s="20" t="s">
        <v>356</v>
      </c>
      <c r="M185" s="20">
        <v>2020</v>
      </c>
    </row>
    <row r="186" spans="1:13" x14ac:dyDescent="0.35">
      <c r="A186" s="155"/>
      <c r="B186" s="19" t="s">
        <v>214</v>
      </c>
      <c r="C186" s="20">
        <v>3</v>
      </c>
      <c r="D186" s="19" t="s">
        <v>320</v>
      </c>
      <c r="E186" s="20">
        <v>1000</v>
      </c>
      <c r="F186" s="21">
        <v>35207</v>
      </c>
      <c r="G186" s="20" t="s">
        <v>356</v>
      </c>
      <c r="H186" s="20">
        <v>2020</v>
      </c>
      <c r="I186" s="20"/>
      <c r="J186" s="20">
        <v>1000</v>
      </c>
      <c r="K186" s="21">
        <v>35207</v>
      </c>
      <c r="L186" s="20" t="s">
        <v>356</v>
      </c>
      <c r="M186" s="20">
        <v>2020</v>
      </c>
    </row>
    <row r="187" spans="1:13" x14ac:dyDescent="0.35">
      <c r="A187" s="18" t="s">
        <v>141</v>
      </c>
      <c r="B187" s="19" t="s">
        <v>142</v>
      </c>
      <c r="C187" s="20">
        <v>11</v>
      </c>
      <c r="D187" s="19" t="s">
        <v>343</v>
      </c>
      <c r="E187" s="20">
        <v>2000</v>
      </c>
      <c r="F187" s="21">
        <v>34137</v>
      </c>
      <c r="G187" s="20" t="s">
        <v>357</v>
      </c>
      <c r="H187" s="20">
        <v>2020</v>
      </c>
      <c r="I187" s="20"/>
      <c r="J187" s="20">
        <v>2000</v>
      </c>
      <c r="K187" s="21">
        <v>34137</v>
      </c>
      <c r="L187" s="20" t="s">
        <v>357</v>
      </c>
      <c r="M187" s="20">
        <v>2020</v>
      </c>
    </row>
    <row r="188" spans="1:13" x14ac:dyDescent="0.35">
      <c r="A188" s="27"/>
      <c r="B188" s="27"/>
      <c r="C188" s="27" t="s">
        <v>22</v>
      </c>
      <c r="D188" s="27"/>
      <c r="E188" s="27">
        <f>SUM(E183:E187)</f>
        <v>13750</v>
      </c>
      <c r="F188" s="27"/>
      <c r="G188" s="27"/>
      <c r="H188" s="27"/>
      <c r="I188" s="27"/>
      <c r="J188" s="27">
        <f>SUM(J183:J187)</f>
        <v>13750</v>
      </c>
      <c r="K188" s="27"/>
      <c r="L188" s="27"/>
      <c r="M188" s="27"/>
    </row>
    <row r="189" spans="1:13" x14ac:dyDescent="0.35">
      <c r="A189" s="28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1:13" x14ac:dyDescent="0.35">
      <c r="A190" s="157" t="s">
        <v>358</v>
      </c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</row>
    <row r="191" spans="1:13" ht="26.5" x14ac:dyDescent="0.35">
      <c r="A191" s="18" t="s">
        <v>295</v>
      </c>
      <c r="B191" s="19" t="s">
        <v>296</v>
      </c>
      <c r="C191" s="31" t="s">
        <v>335</v>
      </c>
      <c r="D191" s="19" t="s">
        <v>320</v>
      </c>
      <c r="E191" s="20">
        <v>800</v>
      </c>
      <c r="F191" s="35">
        <v>39437</v>
      </c>
      <c r="G191" s="30" t="s">
        <v>359</v>
      </c>
      <c r="H191" s="20">
        <v>2024</v>
      </c>
      <c r="I191" s="20"/>
      <c r="J191" s="20">
        <v>800</v>
      </c>
      <c r="K191" s="35">
        <v>39437</v>
      </c>
      <c r="L191" s="30" t="s">
        <v>359</v>
      </c>
      <c r="M191" s="20">
        <v>2024</v>
      </c>
    </row>
    <row r="192" spans="1:13" x14ac:dyDescent="0.35">
      <c r="A192" s="155" t="s">
        <v>103</v>
      </c>
      <c r="B192" s="19" t="s">
        <v>103</v>
      </c>
      <c r="C192" s="20">
        <v>15</v>
      </c>
      <c r="D192" s="19" t="s">
        <v>360</v>
      </c>
      <c r="E192" s="20">
        <v>400</v>
      </c>
      <c r="F192" s="21">
        <v>38450</v>
      </c>
      <c r="G192" s="20" t="s">
        <v>361</v>
      </c>
      <c r="H192" s="20">
        <v>2025</v>
      </c>
      <c r="I192" s="20"/>
      <c r="J192" s="20">
        <v>400</v>
      </c>
      <c r="K192" s="21">
        <v>38450</v>
      </c>
      <c r="L192" s="20" t="s">
        <v>361</v>
      </c>
      <c r="M192" s="20">
        <v>2025</v>
      </c>
    </row>
    <row r="193" spans="1:13" x14ac:dyDescent="0.35">
      <c r="A193" s="155"/>
      <c r="B193" s="19" t="s">
        <v>103</v>
      </c>
      <c r="C193" s="20">
        <v>5</v>
      </c>
      <c r="D193" s="19" t="s">
        <v>318</v>
      </c>
      <c r="E193" s="20">
        <v>700</v>
      </c>
      <c r="F193" s="21">
        <v>38450</v>
      </c>
      <c r="G193" s="20" t="s">
        <v>361</v>
      </c>
      <c r="H193" s="20">
        <v>2025</v>
      </c>
      <c r="I193" s="20"/>
      <c r="J193" s="20">
        <v>700</v>
      </c>
      <c r="K193" s="21">
        <v>38450</v>
      </c>
      <c r="L193" s="20" t="s">
        <v>361</v>
      </c>
      <c r="M193" s="20">
        <v>2025</v>
      </c>
    </row>
    <row r="194" spans="1:13" x14ac:dyDescent="0.35">
      <c r="A194" s="155" t="s">
        <v>281</v>
      </c>
      <c r="B194" s="19" t="s">
        <v>281</v>
      </c>
      <c r="C194" s="20">
        <v>2</v>
      </c>
      <c r="D194" s="20" t="s">
        <v>331</v>
      </c>
      <c r="E194" s="20">
        <v>720</v>
      </c>
      <c r="F194" s="21">
        <v>36691</v>
      </c>
      <c r="G194" s="20" t="s">
        <v>362</v>
      </c>
      <c r="H194" s="20">
        <v>2025</v>
      </c>
      <c r="I194" s="20"/>
      <c r="J194" s="20">
        <v>720</v>
      </c>
      <c r="K194" s="21">
        <v>36691</v>
      </c>
      <c r="L194" s="20" t="s">
        <v>362</v>
      </c>
      <c r="M194" s="20">
        <v>2025</v>
      </c>
    </row>
    <row r="195" spans="1:13" x14ac:dyDescent="0.35">
      <c r="A195" s="159"/>
      <c r="B195" s="19" t="s">
        <v>281</v>
      </c>
      <c r="C195" s="20">
        <v>1</v>
      </c>
      <c r="D195" s="20" t="s">
        <v>332</v>
      </c>
      <c r="E195" s="20">
        <v>1290</v>
      </c>
      <c r="F195" s="21">
        <v>36691</v>
      </c>
      <c r="G195" s="20" t="s">
        <v>362</v>
      </c>
      <c r="H195" s="20">
        <v>2025</v>
      </c>
      <c r="I195" s="20"/>
      <c r="J195" s="20">
        <v>1290</v>
      </c>
      <c r="K195" s="21">
        <v>36691</v>
      </c>
      <c r="L195" s="20" t="s">
        <v>362</v>
      </c>
      <c r="M195" s="20">
        <v>2025</v>
      </c>
    </row>
    <row r="196" spans="1:13" ht="65" x14ac:dyDescent="0.35">
      <c r="A196" s="36" t="s">
        <v>104</v>
      </c>
      <c r="B196" s="19" t="s">
        <v>105</v>
      </c>
      <c r="C196" s="20">
        <v>15</v>
      </c>
      <c r="D196" s="20" t="s">
        <v>363</v>
      </c>
      <c r="E196" s="20">
        <v>3500</v>
      </c>
      <c r="F196" s="21">
        <v>43098</v>
      </c>
      <c r="G196" s="20" t="s">
        <v>364</v>
      </c>
      <c r="H196" s="20">
        <v>2044</v>
      </c>
      <c r="I196" s="20"/>
      <c r="J196" s="20">
        <v>3500</v>
      </c>
      <c r="K196" s="21">
        <v>43098</v>
      </c>
      <c r="L196" s="20" t="s">
        <v>364</v>
      </c>
      <c r="M196" s="20">
        <v>2044</v>
      </c>
    </row>
    <row r="197" spans="1:13" ht="26.5" x14ac:dyDescent="0.35">
      <c r="A197" s="155" t="s">
        <v>106</v>
      </c>
      <c r="B197" s="19" t="s">
        <v>107</v>
      </c>
      <c r="C197" s="31" t="s">
        <v>335</v>
      </c>
      <c r="D197" s="19" t="s">
        <v>320</v>
      </c>
      <c r="E197" s="20">
        <v>2000</v>
      </c>
      <c r="F197" s="21">
        <v>35506</v>
      </c>
      <c r="G197" s="20" t="s">
        <v>356</v>
      </c>
      <c r="H197" s="20">
        <v>2020</v>
      </c>
      <c r="I197" s="20"/>
      <c r="J197" s="20">
        <v>2000</v>
      </c>
      <c r="K197" s="21">
        <v>35506</v>
      </c>
      <c r="L197" s="20" t="s">
        <v>356</v>
      </c>
      <c r="M197" s="20">
        <v>2020</v>
      </c>
    </row>
    <row r="198" spans="1:13" ht="26.5" x14ac:dyDescent="0.35">
      <c r="A198" s="155"/>
      <c r="B198" s="19" t="s">
        <v>107</v>
      </c>
      <c r="C198" s="20">
        <v>5</v>
      </c>
      <c r="D198" s="19" t="s">
        <v>318</v>
      </c>
      <c r="E198" s="20">
        <v>500</v>
      </c>
      <c r="F198" s="21">
        <v>35506</v>
      </c>
      <c r="G198" s="20" t="s">
        <v>356</v>
      </c>
      <c r="H198" s="20">
        <v>2020</v>
      </c>
      <c r="I198" s="20"/>
      <c r="J198" s="20">
        <v>500</v>
      </c>
      <c r="K198" s="21">
        <v>35506</v>
      </c>
      <c r="L198" s="20" t="s">
        <v>356</v>
      </c>
      <c r="M198" s="20">
        <v>2020</v>
      </c>
    </row>
    <row r="199" spans="1:13" ht="26.5" x14ac:dyDescent="0.35">
      <c r="A199" s="155"/>
      <c r="B199" s="19" t="s">
        <v>107</v>
      </c>
      <c r="C199" s="20">
        <v>15</v>
      </c>
      <c r="D199" s="19" t="s">
        <v>360</v>
      </c>
      <c r="E199" s="20">
        <v>1400</v>
      </c>
      <c r="F199" s="21">
        <v>35713</v>
      </c>
      <c r="G199" s="20" t="s">
        <v>365</v>
      </c>
      <c r="H199" s="20">
        <v>2020</v>
      </c>
      <c r="I199" s="20"/>
      <c r="J199" s="20">
        <v>1400</v>
      </c>
      <c r="K199" s="21">
        <v>35713</v>
      </c>
      <c r="L199" s="20" t="s">
        <v>365</v>
      </c>
      <c r="M199" s="20">
        <v>2020</v>
      </c>
    </row>
    <row r="200" spans="1:13" ht="26.5" x14ac:dyDescent="0.35">
      <c r="A200" s="155"/>
      <c r="B200" s="19" t="s">
        <v>303</v>
      </c>
      <c r="C200" s="31" t="s">
        <v>335</v>
      </c>
      <c r="D200" s="19" t="s">
        <v>320</v>
      </c>
      <c r="E200" s="20">
        <v>6000</v>
      </c>
      <c r="F200" s="21">
        <v>35506</v>
      </c>
      <c r="G200" s="20" t="s">
        <v>356</v>
      </c>
      <c r="H200" s="20">
        <v>2020</v>
      </c>
      <c r="I200" s="20"/>
      <c r="J200" s="20">
        <v>6000</v>
      </c>
      <c r="K200" s="21">
        <v>35506</v>
      </c>
      <c r="L200" s="20" t="s">
        <v>356</v>
      </c>
      <c r="M200" s="20">
        <v>2020</v>
      </c>
    </row>
    <row r="201" spans="1:13" ht="65.5" x14ac:dyDescent="0.35">
      <c r="A201" s="155"/>
      <c r="B201" s="19" t="s">
        <v>108</v>
      </c>
      <c r="C201" s="20">
        <v>15</v>
      </c>
      <c r="D201" s="19" t="s">
        <v>329</v>
      </c>
      <c r="E201" s="20">
        <v>1000</v>
      </c>
      <c r="F201" s="21">
        <v>35387</v>
      </c>
      <c r="G201" s="20" t="s">
        <v>366</v>
      </c>
      <c r="H201" s="20">
        <v>2020</v>
      </c>
      <c r="I201" s="20"/>
      <c r="J201" s="20">
        <v>1000</v>
      </c>
      <c r="K201" s="21">
        <v>35387</v>
      </c>
      <c r="L201" s="20" t="s">
        <v>366</v>
      </c>
      <c r="M201" s="20">
        <v>2020</v>
      </c>
    </row>
    <row r="202" spans="1:13" ht="39.5" x14ac:dyDescent="0.35">
      <c r="A202" s="155"/>
      <c r="B202" s="19" t="s">
        <v>197</v>
      </c>
      <c r="C202" s="20">
        <v>5</v>
      </c>
      <c r="D202" s="19" t="s">
        <v>318</v>
      </c>
      <c r="E202" s="20">
        <v>500</v>
      </c>
      <c r="F202" s="21">
        <v>35506</v>
      </c>
      <c r="G202" s="20" t="s">
        <v>356</v>
      </c>
      <c r="H202" s="20">
        <v>2020</v>
      </c>
      <c r="I202" s="20"/>
      <c r="J202" s="20">
        <v>500</v>
      </c>
      <c r="K202" s="21">
        <v>35506</v>
      </c>
      <c r="L202" s="20" t="s">
        <v>356</v>
      </c>
      <c r="M202" s="20">
        <v>2020</v>
      </c>
    </row>
    <row r="203" spans="1:13" ht="26.5" x14ac:dyDescent="0.35">
      <c r="A203" s="155"/>
      <c r="B203" s="19" t="s">
        <v>198</v>
      </c>
      <c r="C203" s="31" t="s">
        <v>335</v>
      </c>
      <c r="D203" s="19" t="s">
        <v>320</v>
      </c>
      <c r="E203" s="20">
        <v>500</v>
      </c>
      <c r="F203" s="21">
        <v>35506</v>
      </c>
      <c r="G203" s="20" t="s">
        <v>356</v>
      </c>
      <c r="H203" s="20">
        <v>2020</v>
      </c>
      <c r="I203" s="20"/>
      <c r="J203" s="20">
        <v>500</v>
      </c>
      <c r="K203" s="21">
        <v>35506</v>
      </c>
      <c r="L203" s="20" t="s">
        <v>356</v>
      </c>
      <c r="M203" s="20">
        <v>2020</v>
      </c>
    </row>
    <row r="204" spans="1:13" ht="26.5" x14ac:dyDescent="0.35">
      <c r="A204" s="155"/>
      <c r="B204" s="19" t="s">
        <v>198</v>
      </c>
      <c r="C204" s="20">
        <v>5</v>
      </c>
      <c r="D204" s="19" t="s">
        <v>318</v>
      </c>
      <c r="E204" s="20">
        <v>800</v>
      </c>
      <c r="F204" s="21">
        <v>35506</v>
      </c>
      <c r="G204" s="20" t="s">
        <v>356</v>
      </c>
      <c r="H204" s="20">
        <v>2020</v>
      </c>
      <c r="I204" s="20"/>
      <c r="J204" s="20">
        <v>800</v>
      </c>
      <c r="K204" s="21">
        <v>35506</v>
      </c>
      <c r="L204" s="20" t="s">
        <v>356</v>
      </c>
      <c r="M204" s="20">
        <v>2020</v>
      </c>
    </row>
    <row r="205" spans="1:13" ht="26.5" x14ac:dyDescent="0.35">
      <c r="A205" s="155"/>
      <c r="B205" s="19" t="s">
        <v>199</v>
      </c>
      <c r="C205" s="31" t="s">
        <v>335</v>
      </c>
      <c r="D205" s="19" t="s">
        <v>320</v>
      </c>
      <c r="E205" s="20">
        <v>1660</v>
      </c>
      <c r="F205" s="21">
        <v>35506</v>
      </c>
      <c r="G205" s="20" t="s">
        <v>356</v>
      </c>
      <c r="H205" s="20">
        <v>2020</v>
      </c>
      <c r="I205" s="20"/>
      <c r="J205" s="20">
        <v>1660</v>
      </c>
      <c r="K205" s="21">
        <v>35506</v>
      </c>
      <c r="L205" s="20" t="s">
        <v>356</v>
      </c>
      <c r="M205" s="20">
        <v>2020</v>
      </c>
    </row>
    <row r="206" spans="1:13" ht="26.5" x14ac:dyDescent="0.35">
      <c r="A206" s="155"/>
      <c r="B206" s="19" t="s">
        <v>199</v>
      </c>
      <c r="C206" s="20">
        <v>5</v>
      </c>
      <c r="D206" s="19" t="s">
        <v>318</v>
      </c>
      <c r="E206" s="20">
        <v>1760</v>
      </c>
      <c r="F206" s="21">
        <v>35506</v>
      </c>
      <c r="G206" s="20" t="s">
        <v>356</v>
      </c>
      <c r="H206" s="20">
        <v>2020</v>
      </c>
      <c r="I206" s="20"/>
      <c r="J206" s="20">
        <v>1760</v>
      </c>
      <c r="K206" s="21">
        <v>35506</v>
      </c>
      <c r="L206" s="20" t="s">
        <v>356</v>
      </c>
      <c r="M206" s="20">
        <v>2020</v>
      </c>
    </row>
    <row r="207" spans="1:13" ht="26.5" x14ac:dyDescent="0.35">
      <c r="A207" s="155" t="s">
        <v>109</v>
      </c>
      <c r="B207" s="19" t="s">
        <v>110</v>
      </c>
      <c r="C207" s="20">
        <v>15</v>
      </c>
      <c r="D207" s="19" t="s">
        <v>345</v>
      </c>
      <c r="E207" s="20">
        <v>480</v>
      </c>
      <c r="F207" s="21">
        <v>36538</v>
      </c>
      <c r="G207" s="20" t="s">
        <v>319</v>
      </c>
      <c r="H207" s="20">
        <v>2025</v>
      </c>
      <c r="I207" s="20"/>
      <c r="J207" s="20">
        <v>480</v>
      </c>
      <c r="K207" s="21">
        <v>36538</v>
      </c>
      <c r="L207" s="20" t="s">
        <v>319</v>
      </c>
      <c r="M207" s="20">
        <v>2025</v>
      </c>
    </row>
    <row r="208" spans="1:13" ht="26.5" x14ac:dyDescent="0.35">
      <c r="A208" s="155"/>
      <c r="B208" s="19" t="s">
        <v>111</v>
      </c>
      <c r="C208" s="20">
        <v>5</v>
      </c>
      <c r="D208" s="19" t="s">
        <v>318</v>
      </c>
      <c r="E208" s="20">
        <v>360</v>
      </c>
      <c r="F208" s="21">
        <v>36538</v>
      </c>
      <c r="G208" s="20" t="s">
        <v>319</v>
      </c>
      <c r="H208" s="20">
        <v>2025</v>
      </c>
      <c r="I208" s="20"/>
      <c r="J208" s="20">
        <v>360</v>
      </c>
      <c r="K208" s="21">
        <v>36538</v>
      </c>
      <c r="L208" s="20" t="s">
        <v>319</v>
      </c>
      <c r="M208" s="20">
        <v>2025</v>
      </c>
    </row>
    <row r="209" spans="1:13" ht="26.5" x14ac:dyDescent="0.35">
      <c r="A209" s="155"/>
      <c r="B209" s="19" t="s">
        <v>111</v>
      </c>
      <c r="C209" s="20">
        <v>15</v>
      </c>
      <c r="D209" s="19" t="s">
        <v>345</v>
      </c>
      <c r="E209" s="20">
        <v>800</v>
      </c>
      <c r="F209" s="21">
        <v>36538</v>
      </c>
      <c r="G209" s="20" t="s">
        <v>319</v>
      </c>
      <c r="H209" s="20">
        <v>2025</v>
      </c>
      <c r="I209" s="20"/>
      <c r="J209" s="20">
        <v>800</v>
      </c>
      <c r="K209" s="21">
        <v>36538</v>
      </c>
      <c r="L209" s="20" t="s">
        <v>319</v>
      </c>
      <c r="M209" s="20">
        <v>2025</v>
      </c>
    </row>
    <row r="210" spans="1:13" x14ac:dyDescent="0.35">
      <c r="A210" s="155" t="s">
        <v>114</v>
      </c>
      <c r="B210" s="19" t="s">
        <v>115</v>
      </c>
      <c r="C210" s="20">
        <v>14</v>
      </c>
      <c r="D210" s="19" t="s">
        <v>345</v>
      </c>
      <c r="E210" s="20">
        <v>2000</v>
      </c>
      <c r="F210" s="21">
        <v>39748</v>
      </c>
      <c r="G210" s="20" t="s">
        <v>367</v>
      </c>
      <c r="H210" s="20">
        <v>2033</v>
      </c>
      <c r="I210" s="20"/>
      <c r="J210" s="20">
        <v>2000</v>
      </c>
      <c r="K210" s="21">
        <v>39748</v>
      </c>
      <c r="L210" s="20" t="s">
        <v>367</v>
      </c>
      <c r="M210" s="20">
        <v>2033</v>
      </c>
    </row>
    <row r="211" spans="1:13" x14ac:dyDescent="0.35">
      <c r="A211" s="155"/>
      <c r="B211" s="19" t="s">
        <v>114</v>
      </c>
      <c r="C211" s="20">
        <v>5</v>
      </c>
      <c r="D211" s="19" t="s">
        <v>318</v>
      </c>
      <c r="E211" s="20">
        <v>1500</v>
      </c>
      <c r="F211" s="21">
        <v>41785</v>
      </c>
      <c r="G211" s="20" t="s">
        <v>368</v>
      </c>
      <c r="H211" s="20">
        <v>2033</v>
      </c>
      <c r="I211" s="20"/>
      <c r="J211" s="20">
        <v>1500</v>
      </c>
      <c r="K211" s="21">
        <v>41785</v>
      </c>
      <c r="L211" s="20" t="s">
        <v>368</v>
      </c>
      <c r="M211" s="20">
        <v>2033</v>
      </c>
    </row>
    <row r="212" spans="1:13" x14ac:dyDescent="0.35">
      <c r="A212" s="155" t="s">
        <v>119</v>
      </c>
      <c r="B212" s="19" t="s">
        <v>119</v>
      </c>
      <c r="C212" s="20">
        <v>13</v>
      </c>
      <c r="D212" s="19" t="s">
        <v>345</v>
      </c>
      <c r="E212" s="20">
        <v>450</v>
      </c>
      <c r="F212" s="21">
        <v>37056</v>
      </c>
      <c r="G212" s="20" t="s">
        <v>369</v>
      </c>
      <c r="H212" s="20">
        <v>2020</v>
      </c>
      <c r="I212" s="20"/>
      <c r="J212" s="20">
        <v>450</v>
      </c>
      <c r="K212" s="21">
        <v>37056</v>
      </c>
      <c r="L212" s="20" t="s">
        <v>369</v>
      </c>
      <c r="M212" s="20">
        <v>2020</v>
      </c>
    </row>
    <row r="213" spans="1:13" x14ac:dyDescent="0.35">
      <c r="A213" s="155"/>
      <c r="B213" s="19" t="s">
        <v>119</v>
      </c>
      <c r="C213" s="20">
        <v>2</v>
      </c>
      <c r="D213" s="20" t="s">
        <v>331</v>
      </c>
      <c r="E213" s="20">
        <v>50</v>
      </c>
      <c r="F213" s="21">
        <v>37056</v>
      </c>
      <c r="G213" s="20" t="s">
        <v>369</v>
      </c>
      <c r="H213" s="20">
        <v>2020</v>
      </c>
      <c r="I213" s="20"/>
      <c r="J213" s="20">
        <v>50</v>
      </c>
      <c r="K213" s="21">
        <v>37056</v>
      </c>
      <c r="L213" s="20" t="s">
        <v>369</v>
      </c>
      <c r="M213" s="20">
        <v>2020</v>
      </c>
    </row>
    <row r="214" spans="1:13" x14ac:dyDescent="0.35">
      <c r="A214" s="37"/>
      <c r="B214" s="37"/>
      <c r="C214" s="37" t="s">
        <v>22</v>
      </c>
      <c r="D214" s="37"/>
      <c r="E214" s="37">
        <f>SUM(E191:E213)</f>
        <v>29170</v>
      </c>
      <c r="F214" s="37"/>
      <c r="G214" s="37"/>
      <c r="H214" s="38"/>
      <c r="I214" s="37"/>
      <c r="J214" s="37">
        <f>SUM(J191:J213)</f>
        <v>29170</v>
      </c>
      <c r="K214" s="37"/>
      <c r="L214" s="37"/>
      <c r="M214" s="37"/>
    </row>
    <row r="215" spans="1:13" x14ac:dyDescent="0.35">
      <c r="A215" s="28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1:13" x14ac:dyDescent="0.35">
      <c r="A216" s="157" t="s">
        <v>370</v>
      </c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</row>
    <row r="217" spans="1:13" ht="26.5" x14ac:dyDescent="0.35">
      <c r="A217" s="155" t="s">
        <v>371</v>
      </c>
      <c r="B217" s="19" t="s">
        <v>70</v>
      </c>
      <c r="C217" s="22" t="s">
        <v>372</v>
      </c>
      <c r="D217" s="19" t="s">
        <v>373</v>
      </c>
      <c r="E217" s="20">
        <v>1200</v>
      </c>
      <c r="F217" s="21">
        <v>42710</v>
      </c>
      <c r="G217" s="20" t="s">
        <v>374</v>
      </c>
      <c r="H217" s="20">
        <v>2043</v>
      </c>
      <c r="I217" s="39"/>
      <c r="J217" s="20">
        <v>1200</v>
      </c>
      <c r="K217" s="21">
        <v>42710</v>
      </c>
      <c r="L217" s="20" t="s">
        <v>374</v>
      </c>
      <c r="M217" s="20">
        <v>2043</v>
      </c>
    </row>
    <row r="218" spans="1:13" x14ac:dyDescent="0.35">
      <c r="A218" s="155"/>
      <c r="B218" s="19" t="s">
        <v>70</v>
      </c>
      <c r="C218" s="20">
        <v>24</v>
      </c>
      <c r="D218" s="19" t="s">
        <v>375</v>
      </c>
      <c r="E218" s="20">
        <v>1700</v>
      </c>
      <c r="F218" s="21">
        <v>42710</v>
      </c>
      <c r="G218" s="20" t="s">
        <v>374</v>
      </c>
      <c r="H218" s="20">
        <v>2043</v>
      </c>
      <c r="I218" s="39"/>
      <c r="J218" s="20">
        <v>1700</v>
      </c>
      <c r="K218" s="21">
        <v>42710</v>
      </c>
      <c r="L218" s="20" t="s">
        <v>374</v>
      </c>
      <c r="M218" s="20">
        <v>2043</v>
      </c>
    </row>
    <row r="219" spans="1:13" ht="26.5" x14ac:dyDescent="0.35">
      <c r="A219" s="155"/>
      <c r="B219" s="19" t="s">
        <v>71</v>
      </c>
      <c r="C219" s="22" t="s">
        <v>372</v>
      </c>
      <c r="D219" s="19" t="s">
        <v>373</v>
      </c>
      <c r="E219" s="20">
        <v>2180</v>
      </c>
      <c r="F219" s="21">
        <v>42710</v>
      </c>
      <c r="G219" s="20" t="s">
        <v>374</v>
      </c>
      <c r="H219" s="20">
        <v>2043</v>
      </c>
      <c r="I219" s="39"/>
      <c r="J219" s="20">
        <v>2180</v>
      </c>
      <c r="K219" s="21">
        <v>42710</v>
      </c>
      <c r="L219" s="20" t="s">
        <v>374</v>
      </c>
      <c r="M219" s="20">
        <v>2043</v>
      </c>
    </row>
    <row r="220" spans="1:13" x14ac:dyDescent="0.35">
      <c r="A220" s="155"/>
      <c r="B220" s="19" t="s">
        <v>71</v>
      </c>
      <c r="C220" s="20">
        <v>24</v>
      </c>
      <c r="D220" s="19" t="s">
        <v>375</v>
      </c>
      <c r="E220" s="20">
        <v>940</v>
      </c>
      <c r="F220" s="21">
        <v>42710</v>
      </c>
      <c r="G220" s="20" t="s">
        <v>374</v>
      </c>
      <c r="H220" s="20">
        <v>2043</v>
      </c>
      <c r="I220" s="39"/>
      <c r="J220" s="20">
        <v>940</v>
      </c>
      <c r="K220" s="21">
        <v>42710</v>
      </c>
      <c r="L220" s="20" t="s">
        <v>374</v>
      </c>
      <c r="M220" s="20">
        <v>2043</v>
      </c>
    </row>
    <row r="221" spans="1:13" x14ac:dyDescent="0.35">
      <c r="A221" s="37"/>
      <c r="B221" s="40"/>
      <c r="C221" s="37" t="s">
        <v>22</v>
      </c>
      <c r="D221" s="37"/>
      <c r="E221" s="37">
        <f>SUM(E217:E220)</f>
        <v>6020</v>
      </c>
      <c r="F221" s="40"/>
      <c r="G221" s="40"/>
      <c r="H221" s="40"/>
      <c r="I221" s="37"/>
      <c r="J221" s="37">
        <v>6020</v>
      </c>
      <c r="K221" s="40"/>
      <c r="L221" s="40"/>
      <c r="M221" s="40"/>
    </row>
    <row r="222" spans="1:13" x14ac:dyDescent="0.35">
      <c r="A222" s="28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x14ac:dyDescent="0.35">
      <c r="A223" s="157" t="s">
        <v>376</v>
      </c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</row>
    <row r="224" spans="1:13" ht="26.5" x14ac:dyDescent="0.35">
      <c r="A224" s="18" t="s">
        <v>121</v>
      </c>
      <c r="B224" s="19" t="s">
        <v>122</v>
      </c>
      <c r="C224" s="20">
        <v>12</v>
      </c>
      <c r="D224" s="19" t="s">
        <v>343</v>
      </c>
      <c r="E224" s="20">
        <v>1000</v>
      </c>
      <c r="F224" s="21">
        <v>39318</v>
      </c>
      <c r="G224" s="20" t="s">
        <v>377</v>
      </c>
      <c r="H224" s="20">
        <v>2035</v>
      </c>
      <c r="I224" s="20"/>
      <c r="J224" s="20">
        <v>1000</v>
      </c>
      <c r="K224" s="21">
        <v>39318</v>
      </c>
      <c r="L224" s="20" t="s">
        <v>377</v>
      </c>
      <c r="M224" s="20">
        <v>2035</v>
      </c>
    </row>
    <row r="225" spans="1:13" ht="26.5" x14ac:dyDescent="0.35">
      <c r="A225" s="155" t="s">
        <v>84</v>
      </c>
      <c r="B225" s="19" t="s">
        <v>85</v>
      </c>
      <c r="C225" s="22" t="s">
        <v>372</v>
      </c>
      <c r="D225" s="19" t="s">
        <v>378</v>
      </c>
      <c r="E225" s="20">
        <v>5000</v>
      </c>
      <c r="F225" s="21">
        <v>36227</v>
      </c>
      <c r="G225" s="19" t="s">
        <v>352</v>
      </c>
      <c r="H225" s="20">
        <v>2024</v>
      </c>
      <c r="I225" s="20"/>
      <c r="J225" s="20">
        <v>5000</v>
      </c>
      <c r="K225" s="21">
        <v>36227</v>
      </c>
      <c r="L225" s="19" t="s">
        <v>352</v>
      </c>
      <c r="M225" s="20">
        <v>2024</v>
      </c>
    </row>
    <row r="226" spans="1:13" x14ac:dyDescent="0.35">
      <c r="A226" s="155"/>
      <c r="B226" s="19" t="s">
        <v>125</v>
      </c>
      <c r="C226" s="20">
        <v>12</v>
      </c>
      <c r="D226" s="19" t="s">
        <v>343</v>
      </c>
      <c r="E226" s="20">
        <v>10000</v>
      </c>
      <c r="F226" s="21">
        <v>39924</v>
      </c>
      <c r="G226" s="20" t="s">
        <v>379</v>
      </c>
      <c r="H226" s="20">
        <v>2036</v>
      </c>
      <c r="I226" s="20"/>
      <c r="J226" s="20">
        <v>10000</v>
      </c>
      <c r="K226" s="21">
        <v>39924</v>
      </c>
      <c r="L226" s="20" t="s">
        <v>379</v>
      </c>
      <c r="M226" s="20">
        <v>2036</v>
      </c>
    </row>
    <row r="227" spans="1:13" x14ac:dyDescent="0.35">
      <c r="A227" s="18" t="s">
        <v>126</v>
      </c>
      <c r="B227" s="19" t="s">
        <v>126</v>
      </c>
      <c r="C227" s="20">
        <v>12</v>
      </c>
      <c r="D227" s="19" t="s">
        <v>343</v>
      </c>
      <c r="E227" s="20">
        <v>2000</v>
      </c>
      <c r="F227" s="21">
        <v>39651</v>
      </c>
      <c r="G227" s="20" t="s">
        <v>380</v>
      </c>
      <c r="H227" s="20">
        <v>2034</v>
      </c>
      <c r="I227" s="20"/>
      <c r="J227" s="20">
        <v>2000</v>
      </c>
      <c r="K227" s="21">
        <v>39651</v>
      </c>
      <c r="L227" s="20" t="s">
        <v>380</v>
      </c>
      <c r="M227" s="20">
        <v>2034</v>
      </c>
    </row>
    <row r="228" spans="1:13" x14ac:dyDescent="0.35">
      <c r="A228" s="18" t="s">
        <v>127</v>
      </c>
      <c r="B228" s="19" t="s">
        <v>127</v>
      </c>
      <c r="C228" s="20">
        <v>12</v>
      </c>
      <c r="D228" s="19" t="s">
        <v>343</v>
      </c>
      <c r="E228" s="20">
        <v>2000</v>
      </c>
      <c r="F228" s="21">
        <v>37587</v>
      </c>
      <c r="G228" s="20" t="s">
        <v>381</v>
      </c>
      <c r="H228" s="20">
        <v>2029</v>
      </c>
      <c r="I228" s="20"/>
      <c r="J228" s="20">
        <v>2000</v>
      </c>
      <c r="K228" s="21">
        <v>37587</v>
      </c>
      <c r="L228" s="20" t="s">
        <v>381</v>
      </c>
      <c r="M228" s="20">
        <v>2029</v>
      </c>
    </row>
    <row r="229" spans="1:13" x14ac:dyDescent="0.35">
      <c r="A229" s="155" t="s">
        <v>136</v>
      </c>
      <c r="B229" s="19" t="s">
        <v>137</v>
      </c>
      <c r="C229" s="20">
        <v>12</v>
      </c>
      <c r="D229" s="19" t="s">
        <v>343</v>
      </c>
      <c r="E229" s="22">
        <v>900</v>
      </c>
      <c r="F229" s="21">
        <v>36354</v>
      </c>
      <c r="G229" s="20" t="s">
        <v>382</v>
      </c>
      <c r="H229" s="20">
        <v>2024</v>
      </c>
      <c r="I229" s="20"/>
      <c r="J229" s="22">
        <v>900</v>
      </c>
      <c r="K229" s="21">
        <v>36354</v>
      </c>
      <c r="L229" s="20" t="s">
        <v>382</v>
      </c>
      <c r="M229" s="20">
        <v>2024</v>
      </c>
    </row>
    <row r="230" spans="1:13" ht="26.5" x14ac:dyDescent="0.35">
      <c r="A230" s="155"/>
      <c r="B230" s="19" t="s">
        <v>138</v>
      </c>
      <c r="C230" s="20">
        <v>12</v>
      </c>
      <c r="D230" s="19" t="s">
        <v>343</v>
      </c>
      <c r="E230" s="22">
        <v>240</v>
      </c>
      <c r="F230" s="21">
        <v>36354</v>
      </c>
      <c r="G230" s="20" t="s">
        <v>382</v>
      </c>
      <c r="H230" s="20">
        <v>2024</v>
      </c>
      <c r="I230" s="20"/>
      <c r="J230" s="22">
        <v>240</v>
      </c>
      <c r="K230" s="21">
        <v>36354</v>
      </c>
      <c r="L230" s="20" t="s">
        <v>382</v>
      </c>
      <c r="M230" s="20">
        <v>2024</v>
      </c>
    </row>
    <row r="231" spans="1:13" x14ac:dyDescent="0.35">
      <c r="A231" s="37"/>
      <c r="B231" s="40"/>
      <c r="C231" s="37" t="s">
        <v>22</v>
      </c>
      <c r="D231" s="37"/>
      <c r="E231" s="37">
        <f>SUM(E224:E230)</f>
        <v>21140</v>
      </c>
      <c r="F231" s="40"/>
      <c r="G231" s="40"/>
      <c r="H231" s="40"/>
      <c r="I231" s="37"/>
      <c r="J231" s="37">
        <f>SUM(J224:J230)</f>
        <v>21140</v>
      </c>
      <c r="K231" s="40"/>
      <c r="L231" s="40"/>
      <c r="M231" s="40" t="s">
        <v>383</v>
      </c>
    </row>
    <row r="232" spans="1:13" x14ac:dyDescent="0.35">
      <c r="A232" s="28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1:13" x14ac:dyDescent="0.35">
      <c r="A233" s="157" t="s">
        <v>384</v>
      </c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</row>
    <row r="234" spans="1:13" ht="26.5" x14ac:dyDescent="0.35">
      <c r="A234" s="18" t="s">
        <v>140</v>
      </c>
      <c r="B234" s="19" t="s">
        <v>140</v>
      </c>
      <c r="C234" s="20">
        <v>11</v>
      </c>
      <c r="D234" s="19" t="s">
        <v>345</v>
      </c>
      <c r="E234" s="20">
        <v>2400</v>
      </c>
      <c r="F234" s="21">
        <v>35409</v>
      </c>
      <c r="G234" s="20" t="s">
        <v>385</v>
      </c>
      <c r="H234" s="20">
        <v>2021</v>
      </c>
      <c r="I234" s="20"/>
      <c r="J234" s="20">
        <v>2400</v>
      </c>
      <c r="K234" s="21">
        <v>35409</v>
      </c>
      <c r="L234" s="20" t="s">
        <v>385</v>
      </c>
      <c r="M234" s="20">
        <v>2021</v>
      </c>
    </row>
    <row r="235" spans="1:13" x14ac:dyDescent="0.35">
      <c r="A235" s="155" t="s">
        <v>148</v>
      </c>
      <c r="B235" s="19" t="s">
        <v>148</v>
      </c>
      <c r="C235" s="20">
        <v>4</v>
      </c>
      <c r="D235" s="19" t="s">
        <v>318</v>
      </c>
      <c r="E235" s="20">
        <v>900</v>
      </c>
      <c r="F235" s="21">
        <v>35956</v>
      </c>
      <c r="G235" s="20" t="s">
        <v>386</v>
      </c>
      <c r="H235" s="20">
        <v>2023</v>
      </c>
      <c r="I235" s="20"/>
      <c r="J235" s="20">
        <v>900</v>
      </c>
      <c r="K235" s="21">
        <v>35956</v>
      </c>
      <c r="L235" s="20" t="s">
        <v>386</v>
      </c>
      <c r="M235" s="20">
        <v>2023</v>
      </c>
    </row>
    <row r="236" spans="1:13" x14ac:dyDescent="0.35">
      <c r="A236" s="155"/>
      <c r="B236" s="19" t="s">
        <v>148</v>
      </c>
      <c r="C236" s="20">
        <v>10</v>
      </c>
      <c r="D236" s="19" t="s">
        <v>345</v>
      </c>
      <c r="E236" s="20">
        <v>510</v>
      </c>
      <c r="F236" s="21">
        <v>35956</v>
      </c>
      <c r="G236" s="20" t="s">
        <v>386</v>
      </c>
      <c r="H236" s="20">
        <v>2023</v>
      </c>
      <c r="I236" s="20"/>
      <c r="J236" s="20">
        <v>510</v>
      </c>
      <c r="K236" s="21">
        <v>35956</v>
      </c>
      <c r="L236" s="20" t="s">
        <v>386</v>
      </c>
      <c r="M236" s="20">
        <v>2023</v>
      </c>
    </row>
    <row r="237" spans="1:13" ht="26.5" x14ac:dyDescent="0.35">
      <c r="A237" s="155"/>
      <c r="B237" s="19" t="s">
        <v>149</v>
      </c>
      <c r="C237" s="20">
        <v>10</v>
      </c>
      <c r="D237" s="19" t="s">
        <v>345</v>
      </c>
      <c r="E237" s="20">
        <v>1200</v>
      </c>
      <c r="F237" s="21">
        <v>35366</v>
      </c>
      <c r="G237" s="20" t="s">
        <v>387</v>
      </c>
      <c r="H237" s="20">
        <v>2021</v>
      </c>
      <c r="I237" s="20"/>
      <c r="J237" s="20">
        <v>1200</v>
      </c>
      <c r="K237" s="21">
        <v>35366</v>
      </c>
      <c r="L237" s="20" t="s">
        <v>387</v>
      </c>
      <c r="M237" s="20">
        <v>2021</v>
      </c>
    </row>
    <row r="238" spans="1:13" ht="91" x14ac:dyDescent="0.35">
      <c r="A238" s="23" t="s">
        <v>239</v>
      </c>
      <c r="B238" s="19" t="s">
        <v>240</v>
      </c>
      <c r="C238" s="20">
        <v>4</v>
      </c>
      <c r="D238" s="19" t="s">
        <v>318</v>
      </c>
      <c r="E238" s="22">
        <v>1800</v>
      </c>
      <c r="F238" s="21">
        <v>42577</v>
      </c>
      <c r="G238" s="20" t="s">
        <v>388</v>
      </c>
      <c r="H238" s="20">
        <v>2043</v>
      </c>
      <c r="I238" s="20"/>
      <c r="J238" s="22">
        <v>1800</v>
      </c>
      <c r="K238" s="21">
        <v>42577</v>
      </c>
      <c r="L238" s="20" t="s">
        <v>388</v>
      </c>
      <c r="M238" s="20">
        <v>2043</v>
      </c>
    </row>
    <row r="239" spans="1:13" x14ac:dyDescent="0.35">
      <c r="A239" s="155" t="s">
        <v>143</v>
      </c>
      <c r="B239" s="19" t="s">
        <v>144</v>
      </c>
      <c r="C239" s="20">
        <v>11</v>
      </c>
      <c r="D239" s="19" t="s">
        <v>389</v>
      </c>
      <c r="E239" s="22">
        <v>3000</v>
      </c>
      <c r="F239" s="21">
        <v>42577</v>
      </c>
      <c r="G239" s="20" t="s">
        <v>388</v>
      </c>
      <c r="H239" s="20">
        <v>2037</v>
      </c>
      <c r="I239" s="20"/>
      <c r="J239" s="22">
        <v>3000</v>
      </c>
      <c r="K239" s="21">
        <v>42577</v>
      </c>
      <c r="L239" s="20" t="s">
        <v>388</v>
      </c>
      <c r="M239" s="20">
        <v>2037</v>
      </c>
    </row>
    <row r="240" spans="1:13" ht="39.5" x14ac:dyDescent="0.35">
      <c r="A240" s="155"/>
      <c r="B240" s="41" t="s">
        <v>145</v>
      </c>
      <c r="C240" s="20">
        <v>11</v>
      </c>
      <c r="D240" s="19" t="s">
        <v>389</v>
      </c>
      <c r="E240" s="22">
        <v>500</v>
      </c>
      <c r="F240" s="21">
        <v>42577</v>
      </c>
      <c r="G240" s="20" t="s">
        <v>388</v>
      </c>
      <c r="H240" s="20">
        <v>2037</v>
      </c>
      <c r="I240" s="20"/>
      <c r="J240" s="22">
        <v>500</v>
      </c>
      <c r="K240" s="21">
        <v>42577</v>
      </c>
      <c r="L240" s="20" t="s">
        <v>388</v>
      </c>
      <c r="M240" s="20">
        <v>2037</v>
      </c>
    </row>
    <row r="241" spans="1:13" ht="39.5" x14ac:dyDescent="0.35">
      <c r="A241" s="155"/>
      <c r="B241" s="41" t="s">
        <v>146</v>
      </c>
      <c r="C241" s="20">
        <v>11</v>
      </c>
      <c r="D241" s="19" t="s">
        <v>389</v>
      </c>
      <c r="E241" s="22">
        <v>100</v>
      </c>
      <c r="F241" s="21">
        <v>42577</v>
      </c>
      <c r="G241" s="20" t="s">
        <v>388</v>
      </c>
      <c r="H241" s="20">
        <v>2037</v>
      </c>
      <c r="I241" s="20"/>
      <c r="J241" s="22">
        <v>100</v>
      </c>
      <c r="K241" s="21">
        <v>42577</v>
      </c>
      <c r="L241" s="20" t="s">
        <v>388</v>
      </c>
      <c r="M241" s="20">
        <v>2037</v>
      </c>
    </row>
    <row r="242" spans="1:13" ht="26.5" x14ac:dyDescent="0.35">
      <c r="A242" s="18" t="s">
        <v>255</v>
      </c>
      <c r="B242" s="19" t="s">
        <v>255</v>
      </c>
      <c r="C242" s="20">
        <v>3</v>
      </c>
      <c r="D242" s="19" t="s">
        <v>320</v>
      </c>
      <c r="E242" s="22">
        <v>1000</v>
      </c>
      <c r="F242" s="21">
        <v>39651</v>
      </c>
      <c r="G242" s="20" t="s">
        <v>380</v>
      </c>
      <c r="H242" s="20">
        <v>2034</v>
      </c>
      <c r="I242" s="20"/>
      <c r="J242" s="22">
        <v>1000</v>
      </c>
      <c r="K242" s="21">
        <v>39651</v>
      </c>
      <c r="L242" s="20" t="s">
        <v>380</v>
      </c>
      <c r="M242" s="20">
        <v>2034</v>
      </c>
    </row>
    <row r="243" spans="1:13" x14ac:dyDescent="0.35">
      <c r="A243" s="37"/>
      <c r="B243" s="40"/>
      <c r="C243" s="37" t="s">
        <v>22</v>
      </c>
      <c r="D243" s="37"/>
      <c r="E243" s="37">
        <f>SUM(E234:E242)</f>
        <v>11410</v>
      </c>
      <c r="F243" s="40"/>
      <c r="G243" s="40"/>
      <c r="H243" s="40"/>
      <c r="I243" s="37"/>
      <c r="J243" s="37">
        <f>SUM(J234:J242)</f>
        <v>11410</v>
      </c>
      <c r="K243" s="40"/>
      <c r="L243" s="40"/>
      <c r="M243" s="40"/>
    </row>
    <row r="244" spans="1:13" x14ac:dyDescent="0.35">
      <c r="A244" s="28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</row>
    <row r="245" spans="1:13" x14ac:dyDescent="0.35">
      <c r="A245" s="157" t="s">
        <v>390</v>
      </c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</row>
    <row r="246" spans="1:13" ht="39.5" x14ac:dyDescent="0.35">
      <c r="A246" s="23" t="s">
        <v>153</v>
      </c>
      <c r="B246" s="19" t="s">
        <v>154</v>
      </c>
      <c r="C246" s="20">
        <v>9</v>
      </c>
      <c r="D246" s="19" t="s">
        <v>391</v>
      </c>
      <c r="E246" s="22">
        <v>600</v>
      </c>
      <c r="F246" s="35">
        <v>40547</v>
      </c>
      <c r="G246" s="30" t="s">
        <v>392</v>
      </c>
      <c r="H246" s="20">
        <v>2037</v>
      </c>
      <c r="I246" s="20"/>
      <c r="J246" s="22">
        <v>600</v>
      </c>
      <c r="K246" s="35">
        <v>40547</v>
      </c>
      <c r="L246" s="30" t="s">
        <v>392</v>
      </c>
      <c r="M246" s="20">
        <v>2037</v>
      </c>
    </row>
    <row r="247" spans="1:13" ht="26" x14ac:dyDescent="0.35">
      <c r="A247" s="23" t="s">
        <v>155</v>
      </c>
      <c r="B247" s="42" t="s">
        <v>156</v>
      </c>
      <c r="C247" s="43">
        <v>9</v>
      </c>
      <c r="D247" s="42" t="s">
        <v>343</v>
      </c>
      <c r="E247" s="22">
        <v>8000</v>
      </c>
      <c r="F247" s="21">
        <v>35828</v>
      </c>
      <c r="G247" s="20" t="s">
        <v>393</v>
      </c>
      <c r="H247" s="22">
        <v>2023</v>
      </c>
      <c r="I247" s="43"/>
      <c r="J247" s="22">
        <v>8000</v>
      </c>
      <c r="K247" s="21">
        <v>35828</v>
      </c>
      <c r="L247" s="20" t="s">
        <v>393</v>
      </c>
      <c r="M247" s="22">
        <v>2023</v>
      </c>
    </row>
    <row r="248" spans="1:13" x14ac:dyDescent="0.35">
      <c r="A248" s="18" t="s">
        <v>157</v>
      </c>
      <c r="B248" s="19" t="s">
        <v>157</v>
      </c>
      <c r="C248" s="20">
        <v>9</v>
      </c>
      <c r="D248" s="19" t="s">
        <v>343</v>
      </c>
      <c r="E248" s="22">
        <v>1500</v>
      </c>
      <c r="F248" s="21">
        <v>35828</v>
      </c>
      <c r="G248" s="20" t="s">
        <v>394</v>
      </c>
      <c r="H248" s="20">
        <v>2023</v>
      </c>
      <c r="I248" s="43"/>
      <c r="J248" s="22">
        <v>1500</v>
      </c>
      <c r="K248" s="21">
        <v>35828</v>
      </c>
      <c r="L248" s="20" t="s">
        <v>394</v>
      </c>
      <c r="M248" s="20">
        <v>2023</v>
      </c>
    </row>
    <row r="249" spans="1:13" x14ac:dyDescent="0.35">
      <c r="A249" s="44"/>
      <c r="B249" s="45"/>
      <c r="C249" s="44" t="s">
        <v>22</v>
      </c>
      <c r="D249" s="44"/>
      <c r="E249" s="44">
        <v>10100</v>
      </c>
      <c r="F249" s="45"/>
      <c r="G249" s="45"/>
      <c r="H249" s="45"/>
      <c r="I249" s="44"/>
      <c r="J249" s="44">
        <f>SUM(J246:J248)</f>
        <v>10100</v>
      </c>
      <c r="K249" s="45"/>
      <c r="L249" s="45"/>
      <c r="M249" s="45"/>
    </row>
    <row r="250" spans="1:13" x14ac:dyDescent="0.35">
      <c r="A250" s="28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1:13" x14ac:dyDescent="0.35">
      <c r="A251" s="157" t="s">
        <v>395</v>
      </c>
      <c r="B251" s="157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</row>
    <row r="252" spans="1:13" ht="26.5" x14ac:dyDescent="0.35">
      <c r="A252" s="18" t="s">
        <v>83</v>
      </c>
      <c r="B252" s="19" t="s">
        <v>83</v>
      </c>
      <c r="C252" s="22" t="s">
        <v>372</v>
      </c>
      <c r="D252" s="19" t="s">
        <v>378</v>
      </c>
      <c r="E252" s="22">
        <v>1200</v>
      </c>
      <c r="F252" s="21">
        <v>36878</v>
      </c>
      <c r="G252" s="19" t="s">
        <v>344</v>
      </c>
      <c r="H252" s="22">
        <v>2025</v>
      </c>
      <c r="I252" s="20"/>
      <c r="J252" s="22">
        <v>1200</v>
      </c>
      <c r="K252" s="21">
        <v>36878</v>
      </c>
      <c r="L252" s="19" t="s">
        <v>344</v>
      </c>
      <c r="M252" s="22">
        <v>2025</v>
      </c>
    </row>
    <row r="253" spans="1:13" ht="26.5" x14ac:dyDescent="0.35">
      <c r="A253" s="155" t="s">
        <v>396</v>
      </c>
      <c r="B253" s="19" t="s">
        <v>87</v>
      </c>
      <c r="C253" s="22" t="s">
        <v>372</v>
      </c>
      <c r="D253" s="19" t="s">
        <v>378</v>
      </c>
      <c r="E253" s="22">
        <v>200</v>
      </c>
      <c r="F253" s="21">
        <v>39140</v>
      </c>
      <c r="G253" s="19" t="s">
        <v>397</v>
      </c>
      <c r="H253" s="20">
        <v>2035</v>
      </c>
      <c r="I253" s="20"/>
      <c r="J253" s="22">
        <v>200</v>
      </c>
      <c r="K253" s="21">
        <v>39140</v>
      </c>
      <c r="L253" s="19" t="s">
        <v>397</v>
      </c>
      <c r="M253" s="20">
        <v>2035</v>
      </c>
    </row>
    <row r="254" spans="1:13" ht="52.5" x14ac:dyDescent="0.35">
      <c r="A254" s="155"/>
      <c r="B254" s="19" t="s">
        <v>88</v>
      </c>
      <c r="C254" s="22" t="s">
        <v>372</v>
      </c>
      <c r="D254" s="19" t="s">
        <v>378</v>
      </c>
      <c r="E254" s="22">
        <v>2300</v>
      </c>
      <c r="F254" s="21">
        <v>39140</v>
      </c>
      <c r="G254" s="19" t="s">
        <v>397</v>
      </c>
      <c r="H254" s="20">
        <v>2035</v>
      </c>
      <c r="I254" s="20"/>
      <c r="J254" s="22">
        <v>2300</v>
      </c>
      <c r="K254" s="21">
        <v>39140</v>
      </c>
      <c r="L254" s="19" t="s">
        <v>397</v>
      </c>
      <c r="M254" s="20">
        <v>2035</v>
      </c>
    </row>
    <row r="255" spans="1:13" ht="39.5" x14ac:dyDescent="0.35">
      <c r="A255" s="155" t="s">
        <v>60</v>
      </c>
      <c r="B255" s="19" t="s">
        <v>204</v>
      </c>
      <c r="C255" s="20">
        <v>5</v>
      </c>
      <c r="D255" s="19" t="s">
        <v>318</v>
      </c>
      <c r="E255" s="46">
        <v>2700</v>
      </c>
      <c r="F255" s="47">
        <v>43054</v>
      </c>
      <c r="G255" s="42" t="s">
        <v>398</v>
      </c>
      <c r="H255" s="46">
        <v>2044</v>
      </c>
      <c r="I255" s="20"/>
      <c r="J255" s="22">
        <v>2700</v>
      </c>
      <c r="K255" s="21">
        <v>43054</v>
      </c>
      <c r="L255" s="19" t="s">
        <v>398</v>
      </c>
      <c r="M255" s="22">
        <v>2044</v>
      </c>
    </row>
    <row r="256" spans="1:13" ht="91.5" x14ac:dyDescent="0.35">
      <c r="A256" s="155"/>
      <c r="B256" s="19" t="s">
        <v>72</v>
      </c>
      <c r="C256" s="22" t="s">
        <v>372</v>
      </c>
      <c r="D256" s="19" t="s">
        <v>378</v>
      </c>
      <c r="E256" s="46">
        <v>6280</v>
      </c>
      <c r="F256" s="47">
        <v>43054</v>
      </c>
      <c r="G256" s="42" t="s">
        <v>398</v>
      </c>
      <c r="H256" s="46">
        <v>2044</v>
      </c>
      <c r="I256" s="20"/>
      <c r="J256" s="22">
        <v>6280</v>
      </c>
      <c r="K256" s="21">
        <v>43054</v>
      </c>
      <c r="L256" s="19" t="s">
        <v>398</v>
      </c>
      <c r="M256" s="22">
        <v>2044</v>
      </c>
    </row>
    <row r="257" spans="1:13" ht="39.5" x14ac:dyDescent="0.35">
      <c r="A257" s="155"/>
      <c r="B257" s="19" t="s">
        <v>399</v>
      </c>
      <c r="C257" s="20">
        <v>24</v>
      </c>
      <c r="D257" s="19" t="s">
        <v>375</v>
      </c>
      <c r="E257" s="46">
        <v>2510</v>
      </c>
      <c r="F257" s="47">
        <v>43054</v>
      </c>
      <c r="G257" s="42" t="s">
        <v>398</v>
      </c>
      <c r="H257" s="46">
        <v>2044</v>
      </c>
      <c r="I257" s="20"/>
      <c r="J257" s="22">
        <v>2510</v>
      </c>
      <c r="K257" s="21">
        <v>43054</v>
      </c>
      <c r="L257" s="19" t="s">
        <v>398</v>
      </c>
      <c r="M257" s="22">
        <v>2044</v>
      </c>
    </row>
    <row r="258" spans="1:13" ht="39.5" x14ac:dyDescent="0.35">
      <c r="A258" s="155"/>
      <c r="B258" s="19" t="s">
        <v>73</v>
      </c>
      <c r="C258" s="20">
        <v>24</v>
      </c>
      <c r="D258" s="19" t="s">
        <v>375</v>
      </c>
      <c r="E258" s="46">
        <v>2200</v>
      </c>
      <c r="F258" s="47">
        <v>43054</v>
      </c>
      <c r="G258" s="42" t="s">
        <v>398</v>
      </c>
      <c r="H258" s="46">
        <v>2044</v>
      </c>
      <c r="I258" s="48"/>
      <c r="J258" s="22">
        <v>2200</v>
      </c>
      <c r="K258" s="21">
        <v>43054</v>
      </c>
      <c r="L258" s="19" t="s">
        <v>398</v>
      </c>
      <c r="M258" s="22">
        <v>2044</v>
      </c>
    </row>
    <row r="259" spans="1:13" ht="39.5" x14ac:dyDescent="0.35">
      <c r="A259" s="155"/>
      <c r="B259" s="42" t="s">
        <v>73</v>
      </c>
      <c r="C259" s="43">
        <v>5</v>
      </c>
      <c r="D259" s="42" t="s">
        <v>318</v>
      </c>
      <c r="E259" s="46">
        <v>2400</v>
      </c>
      <c r="F259" s="49">
        <v>43460</v>
      </c>
      <c r="G259" s="42" t="s">
        <v>400</v>
      </c>
      <c r="H259" s="46">
        <v>2045</v>
      </c>
      <c r="I259" s="43"/>
      <c r="J259" s="46">
        <v>2400</v>
      </c>
      <c r="K259" s="49">
        <v>43460</v>
      </c>
      <c r="L259" s="42" t="s">
        <v>400</v>
      </c>
      <c r="M259" s="46">
        <v>2045</v>
      </c>
    </row>
    <row r="260" spans="1:13" ht="39.5" x14ac:dyDescent="0.35">
      <c r="A260" s="155"/>
      <c r="B260" s="19" t="s">
        <v>61</v>
      </c>
      <c r="C260" s="31">
        <v>28</v>
      </c>
      <c r="D260" s="19" t="s">
        <v>325</v>
      </c>
      <c r="E260" s="46">
        <v>7500</v>
      </c>
      <c r="F260" s="47">
        <v>43054</v>
      </c>
      <c r="G260" s="42" t="s">
        <v>398</v>
      </c>
      <c r="H260" s="46">
        <v>2044</v>
      </c>
      <c r="I260" s="48"/>
      <c r="J260" s="22">
        <v>7500</v>
      </c>
      <c r="K260" s="21">
        <v>43054</v>
      </c>
      <c r="L260" s="19" t="s">
        <v>398</v>
      </c>
      <c r="M260" s="22">
        <v>2044</v>
      </c>
    </row>
    <row r="261" spans="1:13" ht="39.5" x14ac:dyDescent="0.35">
      <c r="A261" s="155"/>
      <c r="B261" s="19" t="s">
        <v>89</v>
      </c>
      <c r="C261" s="22" t="s">
        <v>372</v>
      </c>
      <c r="D261" s="19" t="s">
        <v>378</v>
      </c>
      <c r="E261" s="46">
        <v>4000</v>
      </c>
      <c r="F261" s="47">
        <v>43054</v>
      </c>
      <c r="G261" s="42" t="s">
        <v>398</v>
      </c>
      <c r="H261" s="46">
        <v>2044</v>
      </c>
      <c r="I261" s="20"/>
      <c r="J261" s="22">
        <v>4000</v>
      </c>
      <c r="K261" s="21">
        <v>43054</v>
      </c>
      <c r="L261" s="19" t="s">
        <v>398</v>
      </c>
      <c r="M261" s="22">
        <v>2044</v>
      </c>
    </row>
    <row r="262" spans="1:13" ht="39.5" x14ac:dyDescent="0.35">
      <c r="A262" s="155"/>
      <c r="B262" s="19" t="s">
        <v>205</v>
      </c>
      <c r="C262" s="20">
        <v>5</v>
      </c>
      <c r="D262" s="19" t="s">
        <v>318</v>
      </c>
      <c r="E262" s="46">
        <v>4150</v>
      </c>
      <c r="F262" s="47">
        <v>43054</v>
      </c>
      <c r="G262" s="42" t="s">
        <v>398</v>
      </c>
      <c r="H262" s="46">
        <v>2044</v>
      </c>
      <c r="I262" s="48"/>
      <c r="J262" s="22">
        <v>4150</v>
      </c>
      <c r="K262" s="21">
        <v>43054</v>
      </c>
      <c r="L262" s="19" t="s">
        <v>398</v>
      </c>
      <c r="M262" s="22">
        <v>2044</v>
      </c>
    </row>
    <row r="263" spans="1:13" ht="39.5" x14ac:dyDescent="0.35">
      <c r="A263" s="155"/>
      <c r="B263" s="19" t="s">
        <v>60</v>
      </c>
      <c r="C263" s="22" t="s">
        <v>372</v>
      </c>
      <c r="D263" s="19" t="s">
        <v>378</v>
      </c>
      <c r="E263" s="43">
        <v>10520</v>
      </c>
      <c r="F263" s="47">
        <v>43054</v>
      </c>
      <c r="G263" s="42" t="s">
        <v>398</v>
      </c>
      <c r="H263" s="46">
        <v>2044</v>
      </c>
      <c r="I263" s="22"/>
      <c r="J263" s="22">
        <v>10520</v>
      </c>
      <c r="K263" s="21">
        <v>43054</v>
      </c>
      <c r="L263" s="19" t="s">
        <v>398</v>
      </c>
      <c r="M263" s="22">
        <v>2044</v>
      </c>
    </row>
    <row r="264" spans="1:13" ht="39.5" x14ac:dyDescent="0.35">
      <c r="A264" s="155"/>
      <c r="B264" s="19" t="s">
        <v>73</v>
      </c>
      <c r="C264" s="22" t="s">
        <v>372</v>
      </c>
      <c r="D264" s="19" t="s">
        <v>378</v>
      </c>
      <c r="E264" s="43">
        <v>5500</v>
      </c>
      <c r="F264" s="47">
        <v>43054</v>
      </c>
      <c r="G264" s="42" t="s">
        <v>398</v>
      </c>
      <c r="H264" s="46">
        <v>2044</v>
      </c>
      <c r="I264" s="22"/>
      <c r="J264" s="22">
        <v>5500</v>
      </c>
      <c r="K264" s="21">
        <v>43054</v>
      </c>
      <c r="L264" s="19" t="s">
        <v>398</v>
      </c>
      <c r="M264" s="22">
        <v>2044</v>
      </c>
    </row>
    <row r="265" spans="1:13" ht="39.5" x14ac:dyDescent="0.35">
      <c r="A265" s="155"/>
      <c r="B265" s="19" t="s">
        <v>91</v>
      </c>
      <c r="C265" s="22" t="s">
        <v>372</v>
      </c>
      <c r="D265" s="19" t="s">
        <v>378</v>
      </c>
      <c r="E265" s="46">
        <v>1700</v>
      </c>
      <c r="F265" s="47">
        <v>43054</v>
      </c>
      <c r="G265" s="42" t="s">
        <v>398</v>
      </c>
      <c r="H265" s="46">
        <v>2044</v>
      </c>
      <c r="I265" s="48"/>
      <c r="J265" s="22">
        <v>1700</v>
      </c>
      <c r="K265" s="21">
        <v>43054</v>
      </c>
      <c r="L265" s="19" t="s">
        <v>398</v>
      </c>
      <c r="M265" s="22">
        <v>2044</v>
      </c>
    </row>
    <row r="266" spans="1:13" ht="65.5" x14ac:dyDescent="0.35">
      <c r="A266" s="23" t="s">
        <v>94</v>
      </c>
      <c r="B266" s="19" t="s">
        <v>95</v>
      </c>
      <c r="C266" s="22" t="s">
        <v>372</v>
      </c>
      <c r="D266" s="19" t="s">
        <v>378</v>
      </c>
      <c r="E266" s="22">
        <v>700</v>
      </c>
      <c r="F266" s="21">
        <v>41424</v>
      </c>
      <c r="G266" s="30" t="s">
        <v>401</v>
      </c>
      <c r="H266" s="20">
        <v>2040</v>
      </c>
      <c r="I266" s="20"/>
      <c r="J266" s="22">
        <v>700</v>
      </c>
      <c r="K266" s="21">
        <v>41424</v>
      </c>
      <c r="L266" s="30" t="s">
        <v>401</v>
      </c>
      <c r="M266" s="20">
        <v>2040</v>
      </c>
    </row>
    <row r="267" spans="1:13" x14ac:dyDescent="0.35">
      <c r="A267" s="37"/>
      <c r="B267" s="40"/>
      <c r="C267" s="50" t="s">
        <v>22</v>
      </c>
      <c r="D267" s="37"/>
      <c r="E267" s="37">
        <f>SUM(E252:E266)</f>
        <v>53860</v>
      </c>
      <c r="F267" s="40"/>
      <c r="G267" s="40"/>
      <c r="H267" s="40"/>
      <c r="I267" s="37"/>
      <c r="J267" s="37">
        <f>SUM(J252:J266)</f>
        <v>53860</v>
      </c>
      <c r="K267" s="40"/>
      <c r="L267" s="40"/>
      <c r="M267" s="40"/>
    </row>
    <row r="268" spans="1:13" x14ac:dyDescent="0.35">
      <c r="A268" s="28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</row>
    <row r="269" spans="1:13" x14ac:dyDescent="0.35">
      <c r="A269" s="157" t="s">
        <v>402</v>
      </c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</row>
    <row r="270" spans="1:13" x14ac:dyDescent="0.35">
      <c r="A270" s="155" t="s">
        <v>67</v>
      </c>
      <c r="B270" s="19" t="s">
        <v>68</v>
      </c>
      <c r="C270" s="20">
        <v>24</v>
      </c>
      <c r="D270" s="19" t="s">
        <v>375</v>
      </c>
      <c r="E270" s="22">
        <v>3000</v>
      </c>
      <c r="F270" s="21">
        <v>33949</v>
      </c>
      <c r="G270" s="20" t="s">
        <v>403</v>
      </c>
      <c r="H270" s="51">
        <v>2019</v>
      </c>
      <c r="I270" s="52">
        <v>-3000</v>
      </c>
      <c r="J270" s="22"/>
      <c r="K270" s="21">
        <v>33949</v>
      </c>
      <c r="L270" s="20" t="s">
        <v>403</v>
      </c>
      <c r="M270" s="53">
        <v>2019</v>
      </c>
    </row>
    <row r="271" spans="1:13" x14ac:dyDescent="0.35">
      <c r="A271" s="155"/>
      <c r="B271" s="19" t="s">
        <v>67</v>
      </c>
      <c r="C271" s="20">
        <v>24</v>
      </c>
      <c r="D271" s="19" t="s">
        <v>375</v>
      </c>
      <c r="E271" s="22">
        <v>975</v>
      </c>
      <c r="F271" s="21">
        <v>33949</v>
      </c>
      <c r="G271" s="20" t="s">
        <v>403</v>
      </c>
      <c r="H271" s="51">
        <v>2019</v>
      </c>
      <c r="I271" s="52">
        <v>-975</v>
      </c>
      <c r="J271" s="22"/>
      <c r="K271" s="21">
        <v>33949</v>
      </c>
      <c r="L271" s="20" t="s">
        <v>403</v>
      </c>
      <c r="M271" s="53">
        <v>2019</v>
      </c>
    </row>
    <row r="272" spans="1:13" x14ac:dyDescent="0.35">
      <c r="A272" s="155"/>
      <c r="B272" s="19" t="s">
        <v>67</v>
      </c>
      <c r="C272" s="20">
        <v>36</v>
      </c>
      <c r="D272" s="19" t="s">
        <v>325</v>
      </c>
      <c r="E272" s="22">
        <v>225</v>
      </c>
      <c r="F272" s="21">
        <v>33949</v>
      </c>
      <c r="G272" s="20" t="s">
        <v>403</v>
      </c>
      <c r="H272" s="51">
        <v>2019</v>
      </c>
      <c r="I272" s="52">
        <v>-225</v>
      </c>
      <c r="J272" s="22"/>
      <c r="K272" s="21">
        <v>33949</v>
      </c>
      <c r="L272" s="20" t="s">
        <v>403</v>
      </c>
      <c r="M272" s="53">
        <v>2019</v>
      </c>
    </row>
    <row r="273" spans="1:13" ht="26.5" x14ac:dyDescent="0.35">
      <c r="A273" s="155" t="s">
        <v>92</v>
      </c>
      <c r="B273" s="19" t="s">
        <v>93</v>
      </c>
      <c r="C273" s="22" t="s">
        <v>372</v>
      </c>
      <c r="D273" s="19" t="s">
        <v>378</v>
      </c>
      <c r="E273" s="22">
        <v>1000</v>
      </c>
      <c r="F273" s="21">
        <v>35892</v>
      </c>
      <c r="G273" s="19" t="s">
        <v>369</v>
      </c>
      <c r="H273" s="22">
        <v>2023</v>
      </c>
      <c r="I273" s="20"/>
      <c r="J273" s="22">
        <v>1000</v>
      </c>
      <c r="K273" s="21">
        <v>35892</v>
      </c>
      <c r="L273" s="19" t="s">
        <v>369</v>
      </c>
      <c r="M273" s="22">
        <v>2023</v>
      </c>
    </row>
    <row r="274" spans="1:13" ht="26.5" x14ac:dyDescent="0.35">
      <c r="A274" s="155"/>
      <c r="B274" s="19" t="s">
        <v>92</v>
      </c>
      <c r="C274" s="22" t="s">
        <v>372</v>
      </c>
      <c r="D274" s="19" t="s">
        <v>378</v>
      </c>
      <c r="E274" s="22">
        <v>500</v>
      </c>
      <c r="F274" s="21">
        <v>35892</v>
      </c>
      <c r="G274" s="19" t="s">
        <v>369</v>
      </c>
      <c r="H274" s="22">
        <v>2023</v>
      </c>
      <c r="I274" s="43"/>
      <c r="J274" s="22">
        <v>500</v>
      </c>
      <c r="K274" s="21">
        <v>35892</v>
      </c>
      <c r="L274" s="19" t="s">
        <v>369</v>
      </c>
      <c r="M274" s="22">
        <v>2023</v>
      </c>
    </row>
    <row r="275" spans="1:13" ht="39.5" x14ac:dyDescent="0.35">
      <c r="A275" s="23" t="s">
        <v>74</v>
      </c>
      <c r="B275" s="19" t="s">
        <v>75</v>
      </c>
      <c r="C275" s="20">
        <v>24</v>
      </c>
      <c r="D275" s="19" t="s">
        <v>375</v>
      </c>
      <c r="E275" s="22">
        <v>3200</v>
      </c>
      <c r="F275" s="21">
        <v>42710</v>
      </c>
      <c r="G275" s="19" t="s">
        <v>374</v>
      </c>
      <c r="H275" s="22">
        <v>2043</v>
      </c>
      <c r="I275" s="54"/>
      <c r="J275" s="22">
        <v>3200</v>
      </c>
      <c r="K275" s="21">
        <v>42710</v>
      </c>
      <c r="L275" s="19" t="s">
        <v>374</v>
      </c>
      <c r="M275" s="22">
        <v>2043</v>
      </c>
    </row>
    <row r="276" spans="1:13" x14ac:dyDescent="0.35">
      <c r="A276" s="37"/>
      <c r="B276" s="40"/>
      <c r="C276" s="37" t="s">
        <v>22</v>
      </c>
      <c r="D276" s="37"/>
      <c r="E276" s="37">
        <f>SUM(E270:E275)</f>
        <v>8900</v>
      </c>
      <c r="F276" s="40"/>
      <c r="G276" s="40"/>
      <c r="H276" s="40"/>
      <c r="I276" s="37">
        <f>SUM(I270:I275)</f>
        <v>-4200</v>
      </c>
      <c r="J276" s="37">
        <f>SUM(J270:J275)</f>
        <v>4700</v>
      </c>
      <c r="K276" s="40"/>
      <c r="L276" s="40"/>
      <c r="M276" s="40"/>
    </row>
    <row r="277" spans="1:13" x14ac:dyDescent="0.35">
      <c r="A277" s="28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</row>
    <row r="278" spans="1:13" x14ac:dyDescent="0.35">
      <c r="A278" s="157" t="s">
        <v>404</v>
      </c>
      <c r="B278" s="157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</row>
    <row r="279" spans="1:13" ht="52.5" x14ac:dyDescent="0.35">
      <c r="A279" s="18" t="s">
        <v>98</v>
      </c>
      <c r="B279" s="19" t="s">
        <v>98</v>
      </c>
      <c r="C279" s="22" t="s">
        <v>372</v>
      </c>
      <c r="D279" s="19" t="s">
        <v>378</v>
      </c>
      <c r="E279" s="22">
        <v>1000</v>
      </c>
      <c r="F279" s="35">
        <v>40688</v>
      </c>
      <c r="G279" s="30" t="s">
        <v>405</v>
      </c>
      <c r="H279" s="22">
        <v>2036</v>
      </c>
      <c r="I279" s="20"/>
      <c r="J279" s="22">
        <v>1000</v>
      </c>
      <c r="K279" s="35">
        <v>40688</v>
      </c>
      <c r="L279" s="30" t="s">
        <v>405</v>
      </c>
      <c r="M279" s="22">
        <v>2036</v>
      </c>
    </row>
    <row r="280" spans="1:13" ht="26.5" x14ac:dyDescent="0.35">
      <c r="A280" s="23" t="s">
        <v>96</v>
      </c>
      <c r="B280" s="19" t="s">
        <v>97</v>
      </c>
      <c r="C280" s="22" t="s">
        <v>372</v>
      </c>
      <c r="D280" s="19" t="s">
        <v>378</v>
      </c>
      <c r="E280" s="22">
        <v>7000</v>
      </c>
      <c r="F280" s="21">
        <v>40010</v>
      </c>
      <c r="G280" s="19" t="s">
        <v>406</v>
      </c>
      <c r="H280" s="22">
        <v>2036</v>
      </c>
      <c r="I280" s="20"/>
      <c r="J280" s="22">
        <v>7000</v>
      </c>
      <c r="K280" s="21">
        <v>40010</v>
      </c>
      <c r="L280" s="19" t="s">
        <v>406</v>
      </c>
      <c r="M280" s="22">
        <v>2036</v>
      </c>
    </row>
    <row r="281" spans="1:13" x14ac:dyDescent="0.35">
      <c r="A281" s="155" t="s">
        <v>131</v>
      </c>
      <c r="B281" s="19" t="s">
        <v>407</v>
      </c>
      <c r="C281" s="20">
        <v>12</v>
      </c>
      <c r="D281" s="19" t="s">
        <v>345</v>
      </c>
      <c r="E281" s="22">
        <v>500</v>
      </c>
      <c r="F281" s="21">
        <v>34137</v>
      </c>
      <c r="G281" s="20" t="s">
        <v>408</v>
      </c>
      <c r="H281" s="22">
        <v>2020</v>
      </c>
      <c r="I281" s="20"/>
      <c r="J281" s="22">
        <v>500</v>
      </c>
      <c r="K281" s="21">
        <v>34137</v>
      </c>
      <c r="L281" s="20" t="s">
        <v>408</v>
      </c>
      <c r="M281" s="55">
        <v>2020</v>
      </c>
    </row>
    <row r="282" spans="1:13" x14ac:dyDescent="0.35">
      <c r="A282" s="155"/>
      <c r="B282" s="19" t="s">
        <v>409</v>
      </c>
      <c r="C282" s="20">
        <v>12</v>
      </c>
      <c r="D282" s="19" t="s">
        <v>345</v>
      </c>
      <c r="E282" s="22">
        <v>500</v>
      </c>
      <c r="F282" s="21">
        <v>34137</v>
      </c>
      <c r="G282" s="20" t="s">
        <v>408</v>
      </c>
      <c r="H282" s="22">
        <v>2020</v>
      </c>
      <c r="I282" s="20"/>
      <c r="J282" s="22">
        <v>500</v>
      </c>
      <c r="K282" s="21">
        <v>34137</v>
      </c>
      <c r="L282" s="20" t="s">
        <v>408</v>
      </c>
      <c r="M282" s="55">
        <v>2020</v>
      </c>
    </row>
    <row r="283" spans="1:13" x14ac:dyDescent="0.35">
      <c r="A283" s="155"/>
      <c r="B283" s="19" t="s">
        <v>131</v>
      </c>
      <c r="C283" s="20">
        <v>12</v>
      </c>
      <c r="D283" s="19" t="s">
        <v>345</v>
      </c>
      <c r="E283" s="22">
        <v>2600</v>
      </c>
      <c r="F283" s="21">
        <v>34137</v>
      </c>
      <c r="G283" s="20" t="s">
        <v>408</v>
      </c>
      <c r="H283" s="22">
        <v>2020</v>
      </c>
      <c r="I283" s="20"/>
      <c r="J283" s="22">
        <v>2600</v>
      </c>
      <c r="K283" s="21">
        <v>34137</v>
      </c>
      <c r="L283" s="20" t="s">
        <v>408</v>
      </c>
      <c r="M283" s="55">
        <v>2020</v>
      </c>
    </row>
    <row r="284" spans="1:13" x14ac:dyDescent="0.35">
      <c r="A284" s="155"/>
      <c r="B284" s="19" t="s">
        <v>131</v>
      </c>
      <c r="C284" s="20">
        <v>12</v>
      </c>
      <c r="D284" s="19" t="s">
        <v>343</v>
      </c>
      <c r="E284" s="22">
        <v>600</v>
      </c>
      <c r="F284" s="21">
        <v>34137</v>
      </c>
      <c r="G284" s="20" t="s">
        <v>408</v>
      </c>
      <c r="H284" s="22">
        <v>2020</v>
      </c>
      <c r="I284" s="20"/>
      <c r="J284" s="22">
        <v>600</v>
      </c>
      <c r="K284" s="21">
        <v>34137</v>
      </c>
      <c r="L284" s="20" t="s">
        <v>408</v>
      </c>
      <c r="M284" s="55">
        <v>2020</v>
      </c>
    </row>
    <row r="285" spans="1:13" x14ac:dyDescent="0.35">
      <c r="A285" s="37"/>
      <c r="B285" s="40"/>
      <c r="C285" s="37" t="s">
        <v>22</v>
      </c>
      <c r="D285" s="37"/>
      <c r="E285" s="37">
        <f>SUM(E279:E284)</f>
        <v>12200</v>
      </c>
      <c r="F285" s="40"/>
      <c r="G285" s="40"/>
      <c r="H285" s="40"/>
      <c r="I285" s="37"/>
      <c r="J285" s="37">
        <f>SUM(J279:J284)</f>
        <v>12200</v>
      </c>
      <c r="K285" s="40"/>
      <c r="L285" s="40"/>
      <c r="M285" s="40"/>
    </row>
    <row r="286" spans="1:13" x14ac:dyDescent="0.35">
      <c r="A286" s="28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</row>
    <row r="287" spans="1:13" x14ac:dyDescent="0.35">
      <c r="A287" s="157" t="s">
        <v>410</v>
      </c>
      <c r="B287" s="157"/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</row>
    <row r="288" spans="1:13" x14ac:dyDescent="0.35">
      <c r="A288" s="155" t="s">
        <v>76</v>
      </c>
      <c r="B288" s="19" t="s">
        <v>411</v>
      </c>
      <c r="C288" s="20">
        <v>24</v>
      </c>
      <c r="D288" s="19" t="s">
        <v>375</v>
      </c>
      <c r="E288" s="20">
        <v>1785</v>
      </c>
      <c r="F288" s="21">
        <v>42409</v>
      </c>
      <c r="G288" s="20" t="s">
        <v>412</v>
      </c>
      <c r="H288" s="22">
        <v>2042</v>
      </c>
      <c r="I288" s="48"/>
      <c r="J288" s="20">
        <v>1785</v>
      </c>
      <c r="K288" s="21">
        <v>42409</v>
      </c>
      <c r="L288" s="20" t="s">
        <v>412</v>
      </c>
      <c r="M288" s="22">
        <v>2042</v>
      </c>
    </row>
    <row r="289" spans="1:13" ht="52.5" x14ac:dyDescent="0.35">
      <c r="A289" s="155"/>
      <c r="B289" s="19" t="s">
        <v>78</v>
      </c>
      <c r="C289" s="20">
        <v>24</v>
      </c>
      <c r="D289" s="19" t="s">
        <v>375</v>
      </c>
      <c r="E289" s="20">
        <v>300</v>
      </c>
      <c r="F289" s="21">
        <v>42409</v>
      </c>
      <c r="G289" s="20" t="s">
        <v>412</v>
      </c>
      <c r="H289" s="22">
        <v>2042</v>
      </c>
      <c r="I289" s="48"/>
      <c r="J289" s="20">
        <v>300</v>
      </c>
      <c r="K289" s="21">
        <v>42409</v>
      </c>
      <c r="L289" s="20" t="s">
        <v>412</v>
      </c>
      <c r="M289" s="22">
        <v>2042</v>
      </c>
    </row>
    <row r="290" spans="1:13" ht="39.5" x14ac:dyDescent="0.35">
      <c r="A290" s="155"/>
      <c r="B290" s="19" t="s">
        <v>79</v>
      </c>
      <c r="C290" s="20">
        <v>24</v>
      </c>
      <c r="D290" s="19" t="s">
        <v>375</v>
      </c>
      <c r="E290" s="20">
        <v>1400</v>
      </c>
      <c r="F290" s="21">
        <v>42409</v>
      </c>
      <c r="G290" s="20" t="s">
        <v>412</v>
      </c>
      <c r="H290" s="22">
        <v>2042</v>
      </c>
      <c r="I290" s="48"/>
      <c r="J290" s="20">
        <v>1400</v>
      </c>
      <c r="K290" s="21">
        <v>42409</v>
      </c>
      <c r="L290" s="20" t="s">
        <v>412</v>
      </c>
      <c r="M290" s="22">
        <v>2042</v>
      </c>
    </row>
    <row r="291" spans="1:13" ht="52.5" x14ac:dyDescent="0.35">
      <c r="A291" s="155"/>
      <c r="B291" s="19" t="s">
        <v>80</v>
      </c>
      <c r="C291" s="20">
        <v>24</v>
      </c>
      <c r="D291" s="19" t="s">
        <v>375</v>
      </c>
      <c r="E291" s="20">
        <v>800</v>
      </c>
      <c r="F291" s="21">
        <v>42409</v>
      </c>
      <c r="G291" s="20" t="s">
        <v>412</v>
      </c>
      <c r="H291" s="22">
        <v>2042</v>
      </c>
      <c r="I291" s="48"/>
      <c r="J291" s="20">
        <v>800</v>
      </c>
      <c r="K291" s="21">
        <v>42409</v>
      </c>
      <c r="L291" s="20" t="s">
        <v>412</v>
      </c>
      <c r="M291" s="22">
        <v>2042</v>
      </c>
    </row>
    <row r="292" spans="1:13" ht="39.5" x14ac:dyDescent="0.35">
      <c r="A292" s="155"/>
      <c r="B292" s="19" t="s">
        <v>81</v>
      </c>
      <c r="C292" s="20">
        <v>24</v>
      </c>
      <c r="D292" s="19" t="s">
        <v>375</v>
      </c>
      <c r="E292" s="20">
        <v>1400</v>
      </c>
      <c r="F292" s="21">
        <v>42409</v>
      </c>
      <c r="G292" s="20" t="s">
        <v>412</v>
      </c>
      <c r="H292" s="22">
        <v>2042</v>
      </c>
      <c r="I292" s="48"/>
      <c r="J292" s="20">
        <v>1400</v>
      </c>
      <c r="K292" s="21">
        <v>42409</v>
      </c>
      <c r="L292" s="20" t="s">
        <v>412</v>
      </c>
      <c r="M292" s="22">
        <v>2042</v>
      </c>
    </row>
    <row r="293" spans="1:13" ht="39.5" x14ac:dyDescent="0.35">
      <c r="A293" s="160" t="s">
        <v>206</v>
      </c>
      <c r="B293" s="19" t="s">
        <v>207</v>
      </c>
      <c r="C293" s="20">
        <v>5</v>
      </c>
      <c r="D293" s="19" t="s">
        <v>318</v>
      </c>
      <c r="E293" s="56">
        <v>400</v>
      </c>
      <c r="F293" s="57">
        <v>36714</v>
      </c>
      <c r="G293" s="43" t="s">
        <v>413</v>
      </c>
      <c r="H293" s="43">
        <v>2027</v>
      </c>
      <c r="I293" s="20"/>
      <c r="J293" s="58">
        <v>400</v>
      </c>
      <c r="K293" s="35">
        <v>36714</v>
      </c>
      <c r="L293" s="20" t="s">
        <v>413</v>
      </c>
      <c r="M293" s="20">
        <v>2027</v>
      </c>
    </row>
    <row r="294" spans="1:13" ht="39.5" x14ac:dyDescent="0.35">
      <c r="A294" s="160"/>
      <c r="B294" s="19" t="s">
        <v>208</v>
      </c>
      <c r="C294" s="20">
        <v>5</v>
      </c>
      <c r="D294" s="19" t="s">
        <v>318</v>
      </c>
      <c r="E294" s="56">
        <v>140</v>
      </c>
      <c r="F294" s="57">
        <v>36714</v>
      </c>
      <c r="G294" s="43" t="s">
        <v>413</v>
      </c>
      <c r="H294" s="43">
        <v>2027</v>
      </c>
      <c r="I294" s="20"/>
      <c r="J294" s="58">
        <v>140</v>
      </c>
      <c r="K294" s="35">
        <v>36714</v>
      </c>
      <c r="L294" s="20" t="s">
        <v>413</v>
      </c>
      <c r="M294" s="20">
        <v>2027</v>
      </c>
    </row>
    <row r="295" spans="1:13" x14ac:dyDescent="0.35">
      <c r="A295" s="37"/>
      <c r="B295" s="40"/>
      <c r="C295" s="37" t="s">
        <v>22</v>
      </c>
      <c r="D295" s="37"/>
      <c r="E295" s="37">
        <f>SUM(E288:E294)</f>
        <v>6225</v>
      </c>
      <c r="F295" s="40"/>
      <c r="G295" s="40"/>
      <c r="H295" s="40"/>
      <c r="I295" s="37"/>
      <c r="J295" s="37">
        <v>6225</v>
      </c>
      <c r="K295" s="40"/>
      <c r="L295" s="40"/>
      <c r="M295" s="40"/>
    </row>
  </sheetData>
  <mergeCells count="84">
    <mergeCell ref="A281:A284"/>
    <mergeCell ref="A287:M287"/>
    <mergeCell ref="A288:A292"/>
    <mergeCell ref="A293:A294"/>
    <mergeCell ref="A253:A254"/>
    <mergeCell ref="A255:A265"/>
    <mergeCell ref="A269:M269"/>
    <mergeCell ref="A270:A272"/>
    <mergeCell ref="A273:A274"/>
    <mergeCell ref="A278:M278"/>
    <mergeCell ref="A251:M251"/>
    <mergeCell ref="A210:A211"/>
    <mergeCell ref="A212:A213"/>
    <mergeCell ref="A216:M216"/>
    <mergeCell ref="A217:A220"/>
    <mergeCell ref="A223:M223"/>
    <mergeCell ref="A225:A226"/>
    <mergeCell ref="A229:A230"/>
    <mergeCell ref="A233:M233"/>
    <mergeCell ref="A235:A237"/>
    <mergeCell ref="A239:A241"/>
    <mergeCell ref="A245:M245"/>
    <mergeCell ref="A207:A209"/>
    <mergeCell ref="A168:M168"/>
    <mergeCell ref="A169:A170"/>
    <mergeCell ref="A174:M174"/>
    <mergeCell ref="A175:A176"/>
    <mergeCell ref="A177:A179"/>
    <mergeCell ref="A182:M182"/>
    <mergeCell ref="A183:A186"/>
    <mergeCell ref="A190:M190"/>
    <mergeCell ref="A192:A193"/>
    <mergeCell ref="A194:A195"/>
    <mergeCell ref="A197:A206"/>
    <mergeCell ref="A164:A165"/>
    <mergeCell ref="A120:A122"/>
    <mergeCell ref="A123:A125"/>
    <mergeCell ref="A126:A145"/>
    <mergeCell ref="A146:A148"/>
    <mergeCell ref="A149:A150"/>
    <mergeCell ref="A151:A152"/>
    <mergeCell ref="A153:A154"/>
    <mergeCell ref="A155:A156"/>
    <mergeCell ref="A157:A158"/>
    <mergeCell ref="A159:A160"/>
    <mergeCell ref="A161:A162"/>
    <mergeCell ref="A108:A118"/>
    <mergeCell ref="A71:A72"/>
    <mergeCell ref="A76:M76"/>
    <mergeCell ref="A78:A79"/>
    <mergeCell ref="A80:A81"/>
    <mergeCell ref="A82:A84"/>
    <mergeCell ref="A85:A88"/>
    <mergeCell ref="A90:A91"/>
    <mergeCell ref="A92:A94"/>
    <mergeCell ref="A95:A97"/>
    <mergeCell ref="A99:A104"/>
    <mergeCell ref="A105:A107"/>
    <mergeCell ref="A60:A70"/>
    <mergeCell ref="A22:A23"/>
    <mergeCell ref="A24:A25"/>
    <mergeCell ref="A27:A28"/>
    <mergeCell ref="A31:A35"/>
    <mergeCell ref="A38:A39"/>
    <mergeCell ref="A40:A41"/>
    <mergeCell ref="A43:A44"/>
    <mergeCell ref="A48:A49"/>
    <mergeCell ref="A50:A51"/>
    <mergeCell ref="A53:A56"/>
    <mergeCell ref="A58:A59"/>
    <mergeCell ref="E1:M1"/>
    <mergeCell ref="E2:H2"/>
    <mergeCell ref="I2:I3"/>
    <mergeCell ref="J2:M2"/>
    <mergeCell ref="A20:A21"/>
    <mergeCell ref="A1:A3"/>
    <mergeCell ref="B1:B3"/>
    <mergeCell ref="C1:C3"/>
    <mergeCell ref="D1:D3"/>
    <mergeCell ref="A4:M4"/>
    <mergeCell ref="A6:A7"/>
    <mergeCell ref="A8:A13"/>
    <mergeCell ref="A14:A17"/>
    <mergeCell ref="A18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1"/>
  <sheetViews>
    <sheetView tabSelected="1" topLeftCell="A80" workbookViewId="0">
      <selection activeCell="H115" sqref="H115"/>
    </sheetView>
  </sheetViews>
  <sheetFormatPr defaultRowHeight="14.5" x14ac:dyDescent="0.35"/>
  <cols>
    <col min="1" max="1" width="14.453125" customWidth="1"/>
    <col min="2" max="2" width="12" customWidth="1"/>
    <col min="3" max="3" width="10.08984375" customWidth="1"/>
    <col min="4" max="4" width="12.36328125" customWidth="1"/>
    <col min="5" max="5" width="14.6328125" customWidth="1"/>
    <col min="6" max="6" width="15.1796875" customWidth="1"/>
  </cols>
  <sheetData>
    <row r="1" spans="1:6" ht="39" x14ac:dyDescent="0.35">
      <c r="A1" s="164" t="s">
        <v>438</v>
      </c>
      <c r="B1" s="166" t="s">
        <v>437</v>
      </c>
      <c r="C1" s="166" t="s">
        <v>439</v>
      </c>
      <c r="D1" s="168" t="s">
        <v>305</v>
      </c>
      <c r="E1" s="168"/>
      <c r="F1" s="115" t="s">
        <v>56</v>
      </c>
    </row>
    <row r="2" spans="1:6" ht="32" customHeight="1" x14ac:dyDescent="0.35">
      <c r="A2" s="165"/>
      <c r="B2" s="167"/>
      <c r="C2" s="167"/>
      <c r="D2" s="116" t="s">
        <v>57</v>
      </c>
      <c r="E2" s="116" t="s">
        <v>58</v>
      </c>
      <c r="F2" s="117"/>
    </row>
    <row r="3" spans="1:6" x14ac:dyDescent="0.35">
      <c r="A3" s="169" t="s">
        <v>59</v>
      </c>
      <c r="B3" s="170"/>
      <c r="C3" s="170"/>
      <c r="D3" s="170"/>
      <c r="E3" s="170"/>
      <c r="F3" s="171"/>
    </row>
    <row r="4" spans="1:6" x14ac:dyDescent="0.35">
      <c r="A4" s="118" t="s">
        <v>60</v>
      </c>
      <c r="B4" s="119">
        <f>B5</f>
        <v>7500</v>
      </c>
      <c r="C4" s="119"/>
      <c r="D4" s="119">
        <v>6113</v>
      </c>
      <c r="E4" s="3">
        <f>E5</f>
        <v>6064</v>
      </c>
      <c r="F4" s="120">
        <f>B4-E4</f>
        <v>1436</v>
      </c>
    </row>
    <row r="5" spans="1:6" x14ac:dyDescent="0.35">
      <c r="A5" s="68" t="s">
        <v>61</v>
      </c>
      <c r="B5" s="69">
        <v>7500</v>
      </c>
      <c r="C5" s="69"/>
      <c r="D5" s="69">
        <v>6113</v>
      </c>
      <c r="E5" s="4">
        <v>6064</v>
      </c>
      <c r="F5" s="71">
        <f>B5-E5</f>
        <v>1436</v>
      </c>
    </row>
    <row r="6" spans="1:6" ht="15" thickBot="1" x14ac:dyDescent="0.4">
      <c r="A6" s="121" t="s">
        <v>22</v>
      </c>
      <c r="B6" s="5">
        <f>B4</f>
        <v>7500</v>
      </c>
      <c r="C6" s="5">
        <f>C4</f>
        <v>0</v>
      </c>
      <c r="D6" s="5">
        <f>D4</f>
        <v>6113</v>
      </c>
      <c r="E6" s="5">
        <f>E4</f>
        <v>6064</v>
      </c>
      <c r="F6" s="122">
        <f>F4</f>
        <v>1436</v>
      </c>
    </row>
    <row r="7" spans="1:6" ht="15" thickTop="1" x14ac:dyDescent="0.35">
      <c r="A7" s="172" t="s">
        <v>62</v>
      </c>
      <c r="B7" s="173"/>
      <c r="C7" s="173"/>
      <c r="D7" s="173"/>
      <c r="E7" s="173"/>
      <c r="F7" s="174"/>
    </row>
    <row r="8" spans="1:6" x14ac:dyDescent="0.35">
      <c r="A8" s="118" t="s">
        <v>63</v>
      </c>
      <c r="B8" s="119">
        <f>B9</f>
        <v>8000</v>
      </c>
      <c r="C8" s="119"/>
      <c r="D8" s="123">
        <v>6365</v>
      </c>
      <c r="E8" s="6">
        <f>E9</f>
        <v>3259.5</v>
      </c>
      <c r="F8" s="120">
        <f>B8-E8</f>
        <v>4740.5</v>
      </c>
    </row>
    <row r="9" spans="1:6" x14ac:dyDescent="0.35">
      <c r="A9" s="68" t="s">
        <v>64</v>
      </c>
      <c r="B9" s="69">
        <v>8000</v>
      </c>
      <c r="C9" s="69"/>
      <c r="D9" s="2">
        <v>6365</v>
      </c>
      <c r="E9" s="7">
        <v>3259.5</v>
      </c>
      <c r="F9" s="71">
        <f>B9-E9</f>
        <v>4740.5</v>
      </c>
    </row>
    <row r="10" spans="1:6" ht="15" thickBot="1" x14ac:dyDescent="0.4">
      <c r="A10" s="121" t="s">
        <v>22</v>
      </c>
      <c r="B10" s="5">
        <f>B8</f>
        <v>8000</v>
      </c>
      <c r="C10" s="5">
        <f>C8</f>
        <v>0</v>
      </c>
      <c r="D10" s="5">
        <f>D8</f>
        <v>6365</v>
      </c>
      <c r="E10" s="5">
        <f>E8</f>
        <v>3259.5</v>
      </c>
      <c r="F10" s="122">
        <f>F8</f>
        <v>4740.5</v>
      </c>
    </row>
    <row r="11" spans="1:6" ht="15" thickTop="1" x14ac:dyDescent="0.35">
      <c r="A11" s="169" t="s">
        <v>65</v>
      </c>
      <c r="B11" s="170"/>
      <c r="C11" s="170"/>
      <c r="D11" s="170"/>
      <c r="E11" s="170"/>
      <c r="F11" s="171"/>
    </row>
    <row r="12" spans="1:6" x14ac:dyDescent="0.35">
      <c r="A12" s="118" t="s">
        <v>66</v>
      </c>
      <c r="B12" s="119">
        <v>0</v>
      </c>
      <c r="C12" s="124"/>
      <c r="D12" s="69">
        <v>7</v>
      </c>
      <c r="E12" s="119"/>
      <c r="F12" s="125"/>
    </row>
    <row r="13" spans="1:6" x14ac:dyDescent="0.35">
      <c r="A13" s="68" t="s">
        <v>67</v>
      </c>
      <c r="B13" s="119">
        <v>0</v>
      </c>
      <c r="C13" s="124"/>
      <c r="D13" s="69">
        <v>7</v>
      </c>
      <c r="E13" s="69"/>
      <c r="F13" s="126"/>
    </row>
    <row r="14" spans="1:6" x14ac:dyDescent="0.35">
      <c r="A14" s="118" t="s">
        <v>67</v>
      </c>
      <c r="B14" s="119">
        <v>0</v>
      </c>
      <c r="C14" s="124"/>
      <c r="D14" s="119">
        <v>310.39999999999998</v>
      </c>
      <c r="E14" s="119"/>
      <c r="F14" s="125"/>
    </row>
    <row r="15" spans="1:6" x14ac:dyDescent="0.35">
      <c r="A15" s="68" t="s">
        <v>68</v>
      </c>
      <c r="B15" s="119">
        <v>0</v>
      </c>
      <c r="C15" s="8"/>
      <c r="D15" s="69">
        <v>310</v>
      </c>
      <c r="E15" s="69"/>
      <c r="F15" s="126"/>
    </row>
    <row r="16" spans="1:6" x14ac:dyDescent="0.35">
      <c r="A16" s="68" t="s">
        <v>67</v>
      </c>
      <c r="B16" s="119">
        <v>0</v>
      </c>
      <c r="C16" s="124"/>
      <c r="D16" s="69">
        <v>0.4</v>
      </c>
      <c r="E16" s="69"/>
      <c r="F16" s="71"/>
    </row>
    <row r="17" spans="1:6" x14ac:dyDescent="0.35">
      <c r="A17" s="118" t="s">
        <v>69</v>
      </c>
      <c r="B17" s="119">
        <f>B18+B19</f>
        <v>2640</v>
      </c>
      <c r="C17" s="119"/>
      <c r="D17" s="119">
        <v>868</v>
      </c>
      <c r="E17" s="119">
        <f>E18+E19</f>
        <v>740</v>
      </c>
      <c r="F17" s="120">
        <f>B17-E17</f>
        <v>1900</v>
      </c>
    </row>
    <row r="18" spans="1:6" x14ac:dyDescent="0.35">
      <c r="A18" s="68" t="s">
        <v>70</v>
      </c>
      <c r="B18" s="69">
        <v>1700</v>
      </c>
      <c r="C18" s="69"/>
      <c r="D18" s="69">
        <v>443</v>
      </c>
      <c r="E18" s="69">
        <v>242</v>
      </c>
      <c r="F18" s="71">
        <f t="shared" ref="F18:F30" si="0">B18-E18</f>
        <v>1458</v>
      </c>
    </row>
    <row r="19" spans="1:6" x14ac:dyDescent="0.35">
      <c r="A19" s="9" t="s">
        <v>71</v>
      </c>
      <c r="B19" s="10">
        <v>940</v>
      </c>
      <c r="C19" s="69"/>
      <c r="D19" s="69">
        <v>425</v>
      </c>
      <c r="E19" s="69">
        <v>498</v>
      </c>
      <c r="F19" s="71">
        <f t="shared" si="0"/>
        <v>442</v>
      </c>
    </row>
    <row r="20" spans="1:6" x14ac:dyDescent="0.35">
      <c r="A20" s="127" t="s">
        <v>60</v>
      </c>
      <c r="B20" s="119">
        <f>B21+B22</f>
        <v>4710</v>
      </c>
      <c r="C20" s="119"/>
      <c r="D20" s="119">
        <v>1149</v>
      </c>
      <c r="E20" s="119">
        <f>E21+E22</f>
        <v>1047</v>
      </c>
      <c r="F20" s="120">
        <f t="shared" si="0"/>
        <v>3663</v>
      </c>
    </row>
    <row r="21" spans="1:6" ht="52.5" x14ac:dyDescent="0.35">
      <c r="A21" s="128" t="s">
        <v>72</v>
      </c>
      <c r="B21" s="69">
        <v>2510</v>
      </c>
      <c r="C21" s="69"/>
      <c r="D21" s="69">
        <v>1149</v>
      </c>
      <c r="E21" s="11">
        <v>1047</v>
      </c>
      <c r="F21" s="71">
        <f t="shared" si="0"/>
        <v>1463</v>
      </c>
    </row>
    <row r="22" spans="1:6" x14ac:dyDescent="0.35">
      <c r="A22" s="68" t="s">
        <v>73</v>
      </c>
      <c r="B22" s="69">
        <v>2200</v>
      </c>
      <c r="C22" s="69"/>
      <c r="D22" s="69">
        <v>0</v>
      </c>
      <c r="E22" s="69">
        <v>0</v>
      </c>
      <c r="F22" s="71">
        <f t="shared" si="0"/>
        <v>2200</v>
      </c>
    </row>
    <row r="23" spans="1:6" x14ac:dyDescent="0.35">
      <c r="A23" s="118" t="s">
        <v>74</v>
      </c>
      <c r="B23" s="119">
        <f>B24</f>
        <v>3200</v>
      </c>
      <c r="C23" s="119"/>
      <c r="D23" s="119">
        <v>1220</v>
      </c>
      <c r="E23" s="119">
        <v>1258</v>
      </c>
      <c r="F23" s="120">
        <f t="shared" si="0"/>
        <v>1942</v>
      </c>
    </row>
    <row r="24" spans="1:6" x14ac:dyDescent="0.35">
      <c r="A24" s="68" t="s">
        <v>75</v>
      </c>
      <c r="B24" s="69">
        <v>3200</v>
      </c>
      <c r="C24" s="69"/>
      <c r="D24" s="69">
        <v>1220</v>
      </c>
      <c r="E24" s="69">
        <v>1258</v>
      </c>
      <c r="F24" s="71">
        <f t="shared" si="0"/>
        <v>1942</v>
      </c>
    </row>
    <row r="25" spans="1:6" x14ac:dyDescent="0.35">
      <c r="A25" s="118" t="s">
        <v>76</v>
      </c>
      <c r="B25" s="119">
        <f>B26+B27+B28+B29+B30</f>
        <v>5685</v>
      </c>
      <c r="C25" s="119"/>
      <c r="D25" s="119">
        <v>2264</v>
      </c>
      <c r="E25" s="119">
        <f>E26+E27+E28+E29+E30</f>
        <v>3766.9</v>
      </c>
      <c r="F25" s="120">
        <f t="shared" si="0"/>
        <v>1918.1</v>
      </c>
    </row>
    <row r="26" spans="1:6" x14ac:dyDescent="0.35">
      <c r="A26" s="129" t="s">
        <v>77</v>
      </c>
      <c r="B26" s="69">
        <v>1785</v>
      </c>
      <c r="C26" s="69"/>
      <c r="D26" s="69">
        <v>891</v>
      </c>
      <c r="E26" s="11">
        <v>2332</v>
      </c>
      <c r="F26" s="130">
        <f t="shared" si="0"/>
        <v>-547</v>
      </c>
    </row>
    <row r="27" spans="1:6" ht="26.5" x14ac:dyDescent="0.35">
      <c r="A27" s="131" t="s">
        <v>78</v>
      </c>
      <c r="B27" s="69">
        <v>300</v>
      </c>
      <c r="C27" s="69"/>
      <c r="D27" s="69">
        <v>0</v>
      </c>
      <c r="E27" s="69">
        <v>0</v>
      </c>
      <c r="F27" s="71">
        <f t="shared" si="0"/>
        <v>300</v>
      </c>
    </row>
    <row r="28" spans="1:6" ht="26.5" x14ac:dyDescent="0.35">
      <c r="A28" s="132" t="s">
        <v>79</v>
      </c>
      <c r="B28" s="12">
        <v>1400</v>
      </c>
      <c r="C28" s="69"/>
      <c r="D28" s="69">
        <v>680</v>
      </c>
      <c r="E28" s="2">
        <v>671.9</v>
      </c>
      <c r="F28" s="71">
        <f t="shared" si="0"/>
        <v>728.1</v>
      </c>
    </row>
    <row r="29" spans="1:6" ht="26.5" x14ac:dyDescent="0.35">
      <c r="A29" s="128" t="s">
        <v>80</v>
      </c>
      <c r="B29" s="69">
        <v>800</v>
      </c>
      <c r="C29" s="69"/>
      <c r="D29" s="69">
        <v>168</v>
      </c>
      <c r="E29" s="69">
        <v>185</v>
      </c>
      <c r="F29" s="71">
        <f t="shared" si="0"/>
        <v>615</v>
      </c>
    </row>
    <row r="30" spans="1:6" ht="26.5" x14ac:dyDescent="0.35">
      <c r="A30" s="128" t="s">
        <v>81</v>
      </c>
      <c r="B30" s="69">
        <v>1400</v>
      </c>
      <c r="C30" s="69"/>
      <c r="D30" s="69">
        <v>525</v>
      </c>
      <c r="E30" s="69">
        <v>578</v>
      </c>
      <c r="F30" s="71">
        <f t="shared" si="0"/>
        <v>822</v>
      </c>
    </row>
    <row r="31" spans="1:6" ht="15" thickBot="1" x14ac:dyDescent="0.4">
      <c r="A31" s="121" t="s">
        <v>22</v>
      </c>
      <c r="B31" s="5">
        <f>B12+B14+B17+B20+B25+B23</f>
        <v>16235</v>
      </c>
      <c r="C31" s="13">
        <v>-4200</v>
      </c>
      <c r="D31" s="5">
        <f>D25+D23+D20+D17+D14+D12</f>
        <v>5818.4</v>
      </c>
      <c r="E31" s="5">
        <f>E25+E23+E20+E17+E14+E12</f>
        <v>6811.9</v>
      </c>
      <c r="F31" s="122">
        <f>B31-E31</f>
        <v>9423.1</v>
      </c>
    </row>
    <row r="32" spans="1:6" ht="15" thickTop="1" x14ac:dyDescent="0.35">
      <c r="A32" s="161" t="s">
        <v>82</v>
      </c>
      <c r="B32" s="162"/>
      <c r="C32" s="162"/>
      <c r="D32" s="162"/>
      <c r="E32" s="162"/>
      <c r="F32" s="163"/>
    </row>
    <row r="33" spans="1:6" x14ac:dyDescent="0.35">
      <c r="A33" s="118" t="s">
        <v>83</v>
      </c>
      <c r="B33" s="119">
        <f>B34</f>
        <v>1200</v>
      </c>
      <c r="C33" s="119"/>
      <c r="D33" s="119">
        <v>553</v>
      </c>
      <c r="E33" s="119">
        <f>E34</f>
        <v>496</v>
      </c>
      <c r="F33" s="120">
        <f t="shared" ref="F33:F48" si="1">B33-E33</f>
        <v>704</v>
      </c>
    </row>
    <row r="34" spans="1:6" x14ac:dyDescent="0.35">
      <c r="A34" s="68" t="s">
        <v>83</v>
      </c>
      <c r="B34" s="69">
        <v>1200</v>
      </c>
      <c r="C34" s="69"/>
      <c r="D34" s="69">
        <v>553</v>
      </c>
      <c r="E34" s="69">
        <v>496</v>
      </c>
      <c r="F34" s="71">
        <f t="shared" si="1"/>
        <v>704</v>
      </c>
    </row>
    <row r="35" spans="1:6" x14ac:dyDescent="0.35">
      <c r="A35" s="118" t="s">
        <v>69</v>
      </c>
      <c r="B35" s="119">
        <f>B36+B37</f>
        <v>3380</v>
      </c>
      <c r="C35" s="119"/>
      <c r="D35" s="119">
        <f>D36+D37</f>
        <v>1027</v>
      </c>
      <c r="E35" s="119">
        <f>E36+E37</f>
        <v>787</v>
      </c>
      <c r="F35" s="120">
        <f t="shared" si="1"/>
        <v>2593</v>
      </c>
    </row>
    <row r="36" spans="1:6" x14ac:dyDescent="0.35">
      <c r="A36" s="133" t="s">
        <v>70</v>
      </c>
      <c r="B36" s="69">
        <v>1200</v>
      </c>
      <c r="C36" s="69"/>
      <c r="D36" s="69">
        <v>240</v>
      </c>
      <c r="E36" s="11">
        <v>245</v>
      </c>
      <c r="F36" s="71">
        <f t="shared" si="1"/>
        <v>955</v>
      </c>
    </row>
    <row r="37" spans="1:6" x14ac:dyDescent="0.35">
      <c r="A37" s="133" t="s">
        <v>71</v>
      </c>
      <c r="B37" s="69">
        <v>2180</v>
      </c>
      <c r="C37" s="69"/>
      <c r="D37" s="69">
        <v>787</v>
      </c>
      <c r="E37" s="11">
        <v>542</v>
      </c>
      <c r="F37" s="71">
        <f t="shared" si="1"/>
        <v>1638</v>
      </c>
    </row>
    <row r="38" spans="1:6" x14ac:dyDescent="0.35">
      <c r="A38" s="118" t="s">
        <v>84</v>
      </c>
      <c r="B38" s="119">
        <f>B39</f>
        <v>5000</v>
      </c>
      <c r="C38" s="119"/>
      <c r="D38" s="119">
        <v>2890</v>
      </c>
      <c r="E38" s="119">
        <f>E39</f>
        <v>2809</v>
      </c>
      <c r="F38" s="120">
        <f t="shared" si="1"/>
        <v>2191</v>
      </c>
    </row>
    <row r="39" spans="1:6" x14ac:dyDescent="0.35">
      <c r="A39" s="68" t="s">
        <v>85</v>
      </c>
      <c r="B39" s="69">
        <v>5000</v>
      </c>
      <c r="C39" s="69"/>
      <c r="D39" s="69">
        <v>2890</v>
      </c>
      <c r="E39" s="69">
        <v>2809</v>
      </c>
      <c r="F39" s="71">
        <f t="shared" si="1"/>
        <v>2191</v>
      </c>
    </row>
    <row r="40" spans="1:6" x14ac:dyDescent="0.35">
      <c r="A40" s="118" t="s">
        <v>86</v>
      </c>
      <c r="B40" s="119">
        <f>B41+B42</f>
        <v>2500</v>
      </c>
      <c r="C40" s="119"/>
      <c r="D40" s="119">
        <f>D41+D42</f>
        <v>75</v>
      </c>
      <c r="E40" s="119">
        <f>E41+E42</f>
        <v>16.100000000000001</v>
      </c>
      <c r="F40" s="120">
        <f t="shared" si="1"/>
        <v>2483.9</v>
      </c>
    </row>
    <row r="41" spans="1:6" x14ac:dyDescent="0.35">
      <c r="A41" s="68" t="s">
        <v>87</v>
      </c>
      <c r="B41" s="69">
        <v>200</v>
      </c>
      <c r="C41" s="69"/>
      <c r="D41" s="69">
        <v>55</v>
      </c>
      <c r="E41" s="69">
        <v>10.9</v>
      </c>
      <c r="F41" s="71">
        <f t="shared" si="1"/>
        <v>189.1</v>
      </c>
    </row>
    <row r="42" spans="1:6" ht="26.5" x14ac:dyDescent="0.35">
      <c r="A42" s="128" t="s">
        <v>88</v>
      </c>
      <c r="B42" s="69">
        <v>2300</v>
      </c>
      <c r="C42" s="69"/>
      <c r="D42" s="69">
        <v>20</v>
      </c>
      <c r="E42" s="69">
        <v>5.2</v>
      </c>
      <c r="F42" s="71">
        <f t="shared" si="1"/>
        <v>2294.8000000000002</v>
      </c>
    </row>
    <row r="43" spans="1:6" x14ac:dyDescent="0.35">
      <c r="A43" s="118" t="s">
        <v>60</v>
      </c>
      <c r="B43" s="119">
        <f>B44+B45+B46+B47+B48</f>
        <v>28000</v>
      </c>
      <c r="C43" s="119"/>
      <c r="D43" s="119">
        <v>6150</v>
      </c>
      <c r="E43" s="119">
        <f>E44+E45+E46+E47+E48</f>
        <v>4938.8</v>
      </c>
      <c r="F43" s="120">
        <f t="shared" si="1"/>
        <v>23061.200000000001</v>
      </c>
    </row>
    <row r="44" spans="1:6" ht="52.5" x14ac:dyDescent="0.35">
      <c r="A44" s="128" t="s">
        <v>72</v>
      </c>
      <c r="B44" s="69">
        <v>6280</v>
      </c>
      <c r="C44" s="69"/>
      <c r="D44" s="69">
        <v>2755</v>
      </c>
      <c r="E44" s="14">
        <f>2386+297.9</f>
        <v>2683.9</v>
      </c>
      <c r="F44" s="71">
        <f t="shared" si="1"/>
        <v>3596.1</v>
      </c>
    </row>
    <row r="45" spans="1:6" x14ac:dyDescent="0.35">
      <c r="A45" s="134" t="s">
        <v>73</v>
      </c>
      <c r="B45" s="69">
        <v>5500</v>
      </c>
      <c r="C45" s="69"/>
      <c r="D45" s="69">
        <v>0</v>
      </c>
      <c r="E45" s="69">
        <v>0</v>
      </c>
      <c r="F45" s="71">
        <f t="shared" si="1"/>
        <v>5500</v>
      </c>
    </row>
    <row r="46" spans="1:6" x14ac:dyDescent="0.35">
      <c r="A46" s="134" t="s">
        <v>89</v>
      </c>
      <c r="B46" s="69">
        <v>4000</v>
      </c>
      <c r="C46" s="69"/>
      <c r="D46" s="69">
        <v>2395</v>
      </c>
      <c r="E46" s="2">
        <v>1293</v>
      </c>
      <c r="F46" s="71">
        <f t="shared" si="1"/>
        <v>2707</v>
      </c>
    </row>
    <row r="47" spans="1:6" x14ac:dyDescent="0.35">
      <c r="A47" s="134" t="s">
        <v>90</v>
      </c>
      <c r="B47" s="69">
        <v>10520</v>
      </c>
      <c r="C47" s="69"/>
      <c r="D47" s="69">
        <v>1000</v>
      </c>
      <c r="E47" s="2">
        <v>961.9</v>
      </c>
      <c r="F47" s="71">
        <f t="shared" si="1"/>
        <v>9558.1</v>
      </c>
    </row>
    <row r="48" spans="1:6" x14ac:dyDescent="0.35">
      <c r="A48" s="68" t="s">
        <v>91</v>
      </c>
      <c r="B48" s="69">
        <v>1700</v>
      </c>
      <c r="C48" s="69"/>
      <c r="D48" s="69">
        <v>0</v>
      </c>
      <c r="E48" s="69">
        <v>0</v>
      </c>
      <c r="F48" s="71">
        <f t="shared" si="1"/>
        <v>1700</v>
      </c>
    </row>
    <row r="49" spans="1:6" x14ac:dyDescent="0.35">
      <c r="A49" s="118" t="s">
        <v>92</v>
      </c>
      <c r="B49" s="119">
        <f>B50+B51</f>
        <v>1500</v>
      </c>
      <c r="C49" s="119"/>
      <c r="D49" s="119">
        <f>D51+D50</f>
        <v>254</v>
      </c>
      <c r="E49" s="119">
        <f>E50+E51</f>
        <v>260</v>
      </c>
      <c r="F49" s="120">
        <f>F50+F51</f>
        <v>1240</v>
      </c>
    </row>
    <row r="50" spans="1:6" x14ac:dyDescent="0.35">
      <c r="A50" s="68" t="s">
        <v>93</v>
      </c>
      <c r="B50" s="69">
        <v>1000</v>
      </c>
      <c r="C50" s="69"/>
      <c r="D50" s="69">
        <v>254</v>
      </c>
      <c r="E50" s="69">
        <v>260</v>
      </c>
      <c r="F50" s="71">
        <f t="shared" ref="F50:F57" si="2">B50-E50</f>
        <v>740</v>
      </c>
    </row>
    <row r="51" spans="1:6" x14ac:dyDescent="0.35">
      <c r="A51" s="68" t="s">
        <v>92</v>
      </c>
      <c r="B51" s="69">
        <v>500</v>
      </c>
      <c r="C51" s="69"/>
      <c r="D51" s="69">
        <v>0</v>
      </c>
      <c r="E51" s="69">
        <v>0</v>
      </c>
      <c r="F51" s="71">
        <f t="shared" si="2"/>
        <v>500</v>
      </c>
    </row>
    <row r="52" spans="1:6" ht="26.5" x14ac:dyDescent="0.35">
      <c r="A52" s="135" t="s">
        <v>94</v>
      </c>
      <c r="B52" s="119">
        <f>B53</f>
        <v>700</v>
      </c>
      <c r="C52" s="119"/>
      <c r="D52" s="119">
        <v>628</v>
      </c>
      <c r="E52" s="119">
        <f>E53</f>
        <v>730</v>
      </c>
      <c r="F52" s="130">
        <f t="shared" si="2"/>
        <v>-30</v>
      </c>
    </row>
    <row r="53" spans="1:6" ht="39.5" x14ac:dyDescent="0.35">
      <c r="A53" s="128" t="s">
        <v>95</v>
      </c>
      <c r="B53" s="69">
        <v>700</v>
      </c>
      <c r="C53" s="69"/>
      <c r="D53" s="69">
        <v>628</v>
      </c>
      <c r="E53" s="69">
        <v>730</v>
      </c>
      <c r="F53" s="136">
        <f t="shared" si="2"/>
        <v>-30</v>
      </c>
    </row>
    <row r="54" spans="1:6" x14ac:dyDescent="0.35">
      <c r="A54" s="118" t="s">
        <v>96</v>
      </c>
      <c r="B54" s="119">
        <f>B55</f>
        <v>7000</v>
      </c>
      <c r="C54" s="119"/>
      <c r="D54" s="119">
        <v>2695</v>
      </c>
      <c r="E54" s="119">
        <f>E55</f>
        <v>2100</v>
      </c>
      <c r="F54" s="120">
        <f t="shared" si="2"/>
        <v>4900</v>
      </c>
    </row>
    <row r="55" spans="1:6" x14ac:dyDescent="0.35">
      <c r="A55" s="68" t="s">
        <v>97</v>
      </c>
      <c r="B55" s="69">
        <v>7000</v>
      </c>
      <c r="C55" s="69"/>
      <c r="D55" s="69">
        <v>2695</v>
      </c>
      <c r="E55" s="69">
        <v>2100</v>
      </c>
      <c r="F55" s="71">
        <f t="shared" si="2"/>
        <v>4900</v>
      </c>
    </row>
    <row r="56" spans="1:6" ht="26.5" x14ac:dyDescent="0.35">
      <c r="A56" s="135" t="s">
        <v>98</v>
      </c>
      <c r="B56" s="119">
        <f>B57</f>
        <v>1000</v>
      </c>
      <c r="C56" s="119"/>
      <c r="D56" s="119">
        <v>363</v>
      </c>
      <c r="E56" s="119">
        <f>E57</f>
        <v>376</v>
      </c>
      <c r="F56" s="120">
        <f t="shared" si="2"/>
        <v>624</v>
      </c>
    </row>
    <row r="57" spans="1:6" ht="26.5" x14ac:dyDescent="0.35">
      <c r="A57" s="128" t="s">
        <v>98</v>
      </c>
      <c r="B57" s="69">
        <v>1000</v>
      </c>
      <c r="C57" s="69"/>
      <c r="D57" s="69">
        <v>363</v>
      </c>
      <c r="E57" s="69">
        <v>376</v>
      </c>
      <c r="F57" s="71">
        <f t="shared" si="2"/>
        <v>624</v>
      </c>
    </row>
    <row r="58" spans="1:6" ht="15" thickBot="1" x14ac:dyDescent="0.4">
      <c r="A58" s="121" t="s">
        <v>22</v>
      </c>
      <c r="B58" s="5">
        <f>B56+B54+B52+B49+B43+B40+B38+B35+B33</f>
        <v>50280</v>
      </c>
      <c r="C58" s="5"/>
      <c r="D58" s="5">
        <f>D56+D54+D52+D49+D43+D40+D38+D35+D33</f>
        <v>14635</v>
      </c>
      <c r="E58" s="5">
        <f>E56+E54+E52+E49+E43+E40+E38+E35+E33</f>
        <v>12512.9</v>
      </c>
      <c r="F58" s="122">
        <f>F56+F54+F52+F49+F43+F40+F38+F35+F33</f>
        <v>37767.100000000006</v>
      </c>
    </row>
    <row r="59" spans="1:6" ht="15" thickTop="1" x14ac:dyDescent="0.35">
      <c r="A59" s="161" t="s">
        <v>99</v>
      </c>
      <c r="B59" s="162"/>
      <c r="C59" s="162"/>
      <c r="D59" s="162"/>
      <c r="E59" s="162"/>
      <c r="F59" s="163"/>
    </row>
    <row r="60" spans="1:6" x14ac:dyDescent="0.35">
      <c r="A60" s="137" t="s">
        <v>100</v>
      </c>
      <c r="B60" s="119">
        <f>B61</f>
        <v>2700</v>
      </c>
      <c r="C60" s="119"/>
      <c r="D60" s="119">
        <v>626</v>
      </c>
      <c r="E60" s="119">
        <f>E61</f>
        <v>593</v>
      </c>
      <c r="F60" s="120">
        <f>B60-E60</f>
        <v>2107</v>
      </c>
    </row>
    <row r="61" spans="1:6" x14ac:dyDescent="0.35">
      <c r="A61" s="68" t="s">
        <v>101</v>
      </c>
      <c r="B61" s="69">
        <v>2700</v>
      </c>
      <c r="C61" s="69"/>
      <c r="D61" s="69">
        <v>626</v>
      </c>
      <c r="E61" s="69">
        <v>593</v>
      </c>
      <c r="F61" s="71">
        <f>B61-E61</f>
        <v>2107</v>
      </c>
    </row>
    <row r="62" spans="1:6" ht="15" thickBot="1" x14ac:dyDescent="0.4">
      <c r="A62" s="121" t="s">
        <v>22</v>
      </c>
      <c r="B62" s="5">
        <f>B60</f>
        <v>2700</v>
      </c>
      <c r="C62" s="5"/>
      <c r="D62" s="5">
        <f>D60</f>
        <v>626</v>
      </c>
      <c r="E62" s="5">
        <f>E60</f>
        <v>593</v>
      </c>
      <c r="F62" s="122">
        <f>F60</f>
        <v>2107</v>
      </c>
    </row>
    <row r="63" spans="1:6" ht="15" thickTop="1" x14ac:dyDescent="0.35">
      <c r="A63" s="161" t="s">
        <v>102</v>
      </c>
      <c r="B63" s="162"/>
      <c r="C63" s="162"/>
      <c r="D63" s="162"/>
      <c r="E63" s="162"/>
      <c r="F63" s="163"/>
    </row>
    <row r="64" spans="1:6" x14ac:dyDescent="0.35">
      <c r="A64" s="118" t="s">
        <v>103</v>
      </c>
      <c r="B64" s="119">
        <f>B65</f>
        <v>400</v>
      </c>
      <c r="C64" s="119"/>
      <c r="D64" s="119">
        <v>0.4</v>
      </c>
      <c r="E64" s="119">
        <f>E65</f>
        <v>0.22</v>
      </c>
      <c r="F64" s="120">
        <f t="shared" ref="F64:F73" si="3">B64-E64</f>
        <v>399.78</v>
      </c>
    </row>
    <row r="65" spans="1:6" x14ac:dyDescent="0.35">
      <c r="A65" s="68" t="s">
        <v>103</v>
      </c>
      <c r="B65" s="69">
        <v>400</v>
      </c>
      <c r="C65" s="69"/>
      <c r="D65" s="69">
        <v>0.4</v>
      </c>
      <c r="E65" s="69">
        <v>0.22</v>
      </c>
      <c r="F65" s="71">
        <f t="shared" si="3"/>
        <v>399.78</v>
      </c>
    </row>
    <row r="66" spans="1:6" ht="39.5" x14ac:dyDescent="0.35">
      <c r="A66" s="135" t="s">
        <v>104</v>
      </c>
      <c r="B66" s="119">
        <f>B67</f>
        <v>3500</v>
      </c>
      <c r="C66" s="119"/>
      <c r="D66" s="119">
        <v>0</v>
      </c>
      <c r="E66" s="119">
        <f>E67</f>
        <v>0</v>
      </c>
      <c r="F66" s="120">
        <f t="shared" si="3"/>
        <v>3500</v>
      </c>
    </row>
    <row r="67" spans="1:6" ht="26.5" x14ac:dyDescent="0.35">
      <c r="A67" s="128" t="s">
        <v>105</v>
      </c>
      <c r="B67" s="69">
        <v>3500</v>
      </c>
      <c r="C67" s="69"/>
      <c r="D67" s="69">
        <v>0</v>
      </c>
      <c r="E67" s="69">
        <v>0</v>
      </c>
      <c r="F67" s="71">
        <f t="shared" si="3"/>
        <v>3500</v>
      </c>
    </row>
    <row r="68" spans="1:6" x14ac:dyDescent="0.35">
      <c r="A68" s="118" t="s">
        <v>106</v>
      </c>
      <c r="B68" s="119">
        <f>B69+B70</f>
        <v>2400</v>
      </c>
      <c r="C68" s="119"/>
      <c r="D68" s="119">
        <v>763</v>
      </c>
      <c r="E68" s="119">
        <f>E69+E70</f>
        <v>546</v>
      </c>
      <c r="F68" s="120">
        <f t="shared" si="3"/>
        <v>1854</v>
      </c>
    </row>
    <row r="69" spans="1:6" x14ac:dyDescent="0.35">
      <c r="A69" s="68" t="s">
        <v>107</v>
      </c>
      <c r="B69" s="69">
        <v>1400</v>
      </c>
      <c r="C69" s="69"/>
      <c r="D69" s="69">
        <v>631</v>
      </c>
      <c r="E69" s="69">
        <v>458</v>
      </c>
      <c r="F69" s="71">
        <f t="shared" si="3"/>
        <v>942</v>
      </c>
    </row>
    <row r="70" spans="1:6" ht="39.5" x14ac:dyDescent="0.35">
      <c r="A70" s="128" t="s">
        <v>108</v>
      </c>
      <c r="B70" s="69">
        <v>1000</v>
      </c>
      <c r="C70" s="69"/>
      <c r="D70" s="69">
        <v>132</v>
      </c>
      <c r="E70" s="69">
        <v>88</v>
      </c>
      <c r="F70" s="71">
        <f t="shared" si="3"/>
        <v>912</v>
      </c>
    </row>
    <row r="71" spans="1:6" x14ac:dyDescent="0.35">
      <c r="A71" s="118" t="s">
        <v>109</v>
      </c>
      <c r="B71" s="119">
        <f>B72+B73</f>
        <v>1280</v>
      </c>
      <c r="C71" s="119"/>
      <c r="D71" s="119">
        <v>284</v>
      </c>
      <c r="E71" s="119">
        <f>E72+E73</f>
        <v>240</v>
      </c>
      <c r="F71" s="120">
        <f t="shared" si="3"/>
        <v>1040</v>
      </c>
    </row>
    <row r="72" spans="1:6" x14ac:dyDescent="0.35">
      <c r="A72" s="68" t="s">
        <v>110</v>
      </c>
      <c r="B72" s="69">
        <v>480</v>
      </c>
      <c r="C72" s="69"/>
      <c r="D72" s="69">
        <v>74</v>
      </c>
      <c r="E72" s="69">
        <v>85</v>
      </c>
      <c r="F72" s="71">
        <f t="shared" si="3"/>
        <v>395</v>
      </c>
    </row>
    <row r="73" spans="1:6" x14ac:dyDescent="0.35">
      <c r="A73" s="68" t="s">
        <v>111</v>
      </c>
      <c r="B73" s="69">
        <v>800</v>
      </c>
      <c r="C73" s="69"/>
      <c r="D73" s="69">
        <v>210</v>
      </c>
      <c r="E73" s="69">
        <v>155</v>
      </c>
      <c r="F73" s="71">
        <f t="shared" si="3"/>
        <v>645</v>
      </c>
    </row>
    <row r="74" spans="1:6" ht="15" thickBot="1" x14ac:dyDescent="0.4">
      <c r="A74" s="121" t="s">
        <v>22</v>
      </c>
      <c r="B74" s="5">
        <f>B71+B68+B66+B64</f>
        <v>7580</v>
      </c>
      <c r="C74" s="5"/>
      <c r="D74" s="5">
        <f>D71+D68+D66+D64</f>
        <v>1047.4000000000001</v>
      </c>
      <c r="E74" s="5">
        <f>E71+E68+E66+E64</f>
        <v>786.22</v>
      </c>
      <c r="F74" s="122">
        <f>F71+F68+F66+F64</f>
        <v>6793.78</v>
      </c>
    </row>
    <row r="75" spans="1:6" ht="15" thickTop="1" x14ac:dyDescent="0.35">
      <c r="A75" s="161" t="s">
        <v>112</v>
      </c>
      <c r="B75" s="162"/>
      <c r="C75" s="162"/>
      <c r="D75" s="162"/>
      <c r="E75" s="162"/>
      <c r="F75" s="163"/>
    </row>
    <row r="76" spans="1:6" x14ac:dyDescent="0.35">
      <c r="A76" s="118" t="s">
        <v>113</v>
      </c>
      <c r="B76" s="119">
        <f>B77</f>
        <v>1200</v>
      </c>
      <c r="C76" s="119"/>
      <c r="D76" s="119">
        <v>0</v>
      </c>
      <c r="E76" s="119">
        <f>E77</f>
        <v>0</v>
      </c>
      <c r="F76" s="120">
        <f>B76-E76</f>
        <v>1200</v>
      </c>
    </row>
    <row r="77" spans="1:6" x14ac:dyDescent="0.35">
      <c r="A77" s="68" t="s">
        <v>113</v>
      </c>
      <c r="B77" s="69">
        <v>1200</v>
      </c>
      <c r="C77" s="69"/>
      <c r="D77" s="69">
        <v>0</v>
      </c>
      <c r="E77" s="69">
        <v>0</v>
      </c>
      <c r="F77" s="71">
        <f>B77-E77</f>
        <v>1200</v>
      </c>
    </row>
    <row r="78" spans="1:6" x14ac:dyDescent="0.35">
      <c r="A78" s="118" t="s">
        <v>114</v>
      </c>
      <c r="B78" s="119">
        <f>B79</f>
        <v>2000</v>
      </c>
      <c r="C78" s="119"/>
      <c r="D78" s="119">
        <v>911</v>
      </c>
      <c r="E78" s="119">
        <f>E79</f>
        <v>950</v>
      </c>
      <c r="F78" s="120">
        <f>B78-E78</f>
        <v>1050</v>
      </c>
    </row>
    <row r="79" spans="1:6" x14ac:dyDescent="0.35">
      <c r="A79" s="68" t="s">
        <v>115</v>
      </c>
      <c r="B79" s="69">
        <v>2000</v>
      </c>
      <c r="C79" s="69"/>
      <c r="D79" s="69">
        <v>911</v>
      </c>
      <c r="E79" s="69">
        <v>950</v>
      </c>
      <c r="F79" s="71">
        <f>B79-E79</f>
        <v>1050</v>
      </c>
    </row>
    <row r="80" spans="1:6" ht="15" thickBot="1" x14ac:dyDescent="0.4">
      <c r="A80" s="121" t="s">
        <v>22</v>
      </c>
      <c r="B80" s="5">
        <f>B78+B76</f>
        <v>3200</v>
      </c>
      <c r="C80" s="5">
        <f>C78+C76</f>
        <v>0</v>
      </c>
      <c r="D80" s="5">
        <f>D78+D76</f>
        <v>911</v>
      </c>
      <c r="E80" s="5">
        <f>E78+E76</f>
        <v>950</v>
      </c>
      <c r="F80" s="122">
        <f>F78+F76</f>
        <v>2250</v>
      </c>
    </row>
    <row r="81" spans="1:6" ht="15" thickTop="1" x14ac:dyDescent="0.35">
      <c r="A81" s="161" t="s">
        <v>116</v>
      </c>
      <c r="B81" s="162"/>
      <c r="C81" s="162"/>
      <c r="D81" s="162"/>
      <c r="E81" s="162"/>
      <c r="F81" s="163"/>
    </row>
    <row r="82" spans="1:6" x14ac:dyDescent="0.35">
      <c r="A82" s="118" t="s">
        <v>117</v>
      </c>
      <c r="B82" s="119">
        <f>B83+B84</f>
        <v>1600</v>
      </c>
      <c r="C82" s="119"/>
      <c r="D82" s="119">
        <v>555</v>
      </c>
      <c r="E82" s="119">
        <f>E83+E84</f>
        <v>522</v>
      </c>
      <c r="F82" s="120">
        <f>B82-E82</f>
        <v>1078</v>
      </c>
    </row>
    <row r="83" spans="1:6" x14ac:dyDescent="0.35">
      <c r="A83" s="68" t="s">
        <v>117</v>
      </c>
      <c r="B83" s="69">
        <v>320</v>
      </c>
      <c r="C83" s="69"/>
      <c r="D83" s="69">
        <v>27</v>
      </c>
      <c r="E83" s="69">
        <v>27</v>
      </c>
      <c r="F83" s="71">
        <f>B83-E83</f>
        <v>293</v>
      </c>
    </row>
    <row r="84" spans="1:6" x14ac:dyDescent="0.35">
      <c r="A84" s="68" t="s">
        <v>118</v>
      </c>
      <c r="B84" s="69">
        <v>1280</v>
      </c>
      <c r="C84" s="69"/>
      <c r="D84" s="69">
        <v>528</v>
      </c>
      <c r="E84" s="69">
        <v>495</v>
      </c>
      <c r="F84" s="71">
        <f>B84-E84</f>
        <v>785</v>
      </c>
    </row>
    <row r="85" spans="1:6" x14ac:dyDescent="0.35">
      <c r="A85" s="118" t="s">
        <v>119</v>
      </c>
      <c r="B85" s="119">
        <f>B86</f>
        <v>450</v>
      </c>
      <c r="C85" s="119"/>
      <c r="D85" s="119">
        <v>262</v>
      </c>
      <c r="E85" s="119">
        <f>E86</f>
        <v>234</v>
      </c>
      <c r="F85" s="120">
        <f>B85-E85</f>
        <v>216</v>
      </c>
    </row>
    <row r="86" spans="1:6" x14ac:dyDescent="0.35">
      <c r="A86" s="68" t="s">
        <v>119</v>
      </c>
      <c r="B86" s="69">
        <v>450</v>
      </c>
      <c r="C86" s="69"/>
      <c r="D86" s="69">
        <v>262</v>
      </c>
      <c r="E86" s="69">
        <v>234</v>
      </c>
      <c r="F86" s="71">
        <f>B86-E86</f>
        <v>216</v>
      </c>
    </row>
    <row r="87" spans="1:6" ht="15" thickBot="1" x14ac:dyDescent="0.4">
      <c r="A87" s="121" t="s">
        <v>22</v>
      </c>
      <c r="B87" s="5">
        <f>B85+B82</f>
        <v>2050</v>
      </c>
      <c r="C87" s="5">
        <f>C85+C82</f>
        <v>0</v>
      </c>
      <c r="D87" s="5">
        <f>D85+D82</f>
        <v>817</v>
      </c>
      <c r="E87" s="5">
        <f>E85+E82</f>
        <v>756</v>
      </c>
      <c r="F87" s="122">
        <f>F85+F82</f>
        <v>1294</v>
      </c>
    </row>
    <row r="88" spans="1:6" ht="15" thickTop="1" x14ac:dyDescent="0.35">
      <c r="A88" s="161" t="s">
        <v>120</v>
      </c>
      <c r="B88" s="162"/>
      <c r="C88" s="162"/>
      <c r="D88" s="162"/>
      <c r="E88" s="162"/>
      <c r="F88" s="163"/>
    </row>
    <row r="89" spans="1:6" x14ac:dyDescent="0.35">
      <c r="A89" s="118" t="s">
        <v>121</v>
      </c>
      <c r="B89" s="119">
        <f>B90</f>
        <v>1000</v>
      </c>
      <c r="C89" s="119"/>
      <c r="D89" s="119">
        <v>0</v>
      </c>
      <c r="E89" s="119">
        <f>E90</f>
        <v>0</v>
      </c>
      <c r="F89" s="120">
        <f t="shared" ref="F89:F110" si="4">B89-E89</f>
        <v>1000</v>
      </c>
    </row>
    <row r="90" spans="1:6" x14ac:dyDescent="0.35">
      <c r="A90" s="68" t="s">
        <v>122</v>
      </c>
      <c r="B90" s="69">
        <v>1000</v>
      </c>
      <c r="C90" s="69"/>
      <c r="D90" s="69">
        <v>0</v>
      </c>
      <c r="E90" s="69">
        <v>0</v>
      </c>
      <c r="F90" s="71">
        <f t="shared" si="4"/>
        <v>1000</v>
      </c>
    </row>
    <row r="91" spans="1:6" x14ac:dyDescent="0.35">
      <c r="A91" s="118" t="s">
        <v>123</v>
      </c>
      <c r="B91" s="119">
        <f>B92</f>
        <v>2000</v>
      </c>
      <c r="C91" s="119"/>
      <c r="D91" s="119">
        <v>1083</v>
      </c>
      <c r="E91" s="119">
        <f>E92</f>
        <v>1106</v>
      </c>
      <c r="F91" s="120">
        <f t="shared" si="4"/>
        <v>894</v>
      </c>
    </row>
    <row r="92" spans="1:6" x14ac:dyDescent="0.35">
      <c r="A92" s="68" t="s">
        <v>124</v>
      </c>
      <c r="B92" s="69">
        <v>2000</v>
      </c>
      <c r="C92" s="69"/>
      <c r="D92" s="69">
        <v>1083</v>
      </c>
      <c r="E92" s="69">
        <v>1106</v>
      </c>
      <c r="F92" s="71">
        <f t="shared" si="4"/>
        <v>894</v>
      </c>
    </row>
    <row r="93" spans="1:6" x14ac:dyDescent="0.35">
      <c r="A93" s="118" t="s">
        <v>84</v>
      </c>
      <c r="B93" s="119">
        <f>B94</f>
        <v>10000</v>
      </c>
      <c r="C93" s="119"/>
      <c r="D93" s="119">
        <v>5098</v>
      </c>
      <c r="E93" s="119">
        <f>E94</f>
        <v>3449</v>
      </c>
      <c r="F93" s="120">
        <f t="shared" si="4"/>
        <v>6551</v>
      </c>
    </row>
    <row r="94" spans="1:6" x14ac:dyDescent="0.35">
      <c r="A94" s="68" t="s">
        <v>125</v>
      </c>
      <c r="B94" s="69">
        <v>10000</v>
      </c>
      <c r="C94" s="69"/>
      <c r="D94" s="69">
        <v>5098</v>
      </c>
      <c r="E94" s="69">
        <v>3449</v>
      </c>
      <c r="F94" s="71">
        <f t="shared" si="4"/>
        <v>6551</v>
      </c>
    </row>
    <row r="95" spans="1:6" x14ac:dyDescent="0.35">
      <c r="A95" s="118" t="s">
        <v>126</v>
      </c>
      <c r="B95" s="119">
        <f>B96</f>
        <v>2000</v>
      </c>
      <c r="C95" s="119"/>
      <c r="D95" s="119">
        <v>0</v>
      </c>
      <c r="E95" s="119">
        <f>E96</f>
        <v>0</v>
      </c>
      <c r="F95" s="120">
        <f t="shared" si="4"/>
        <v>2000</v>
      </c>
    </row>
    <row r="96" spans="1:6" x14ac:dyDescent="0.35">
      <c r="A96" s="68" t="s">
        <v>126</v>
      </c>
      <c r="B96" s="69">
        <v>2000</v>
      </c>
      <c r="C96" s="69"/>
      <c r="D96" s="69">
        <v>0</v>
      </c>
      <c r="E96" s="69">
        <v>0</v>
      </c>
      <c r="F96" s="71">
        <f t="shared" si="4"/>
        <v>2000</v>
      </c>
    </row>
    <row r="97" spans="1:6" x14ac:dyDescent="0.35">
      <c r="A97" s="118" t="s">
        <v>127</v>
      </c>
      <c r="B97" s="119">
        <f>B98</f>
        <v>2000</v>
      </c>
      <c r="C97" s="119"/>
      <c r="D97" s="119">
        <v>32</v>
      </c>
      <c r="E97" s="119">
        <f>E98</f>
        <v>30</v>
      </c>
      <c r="F97" s="120">
        <f t="shared" si="4"/>
        <v>1970</v>
      </c>
    </row>
    <row r="98" spans="1:6" x14ac:dyDescent="0.35">
      <c r="A98" s="68" t="s">
        <v>127</v>
      </c>
      <c r="B98" s="69">
        <v>2000</v>
      </c>
      <c r="C98" s="69"/>
      <c r="D98" s="69">
        <v>32</v>
      </c>
      <c r="E98" s="69">
        <v>30</v>
      </c>
      <c r="F98" s="71">
        <f t="shared" si="4"/>
        <v>1970</v>
      </c>
    </row>
    <row r="99" spans="1:6" x14ac:dyDescent="0.35">
      <c r="A99" s="118" t="s">
        <v>128</v>
      </c>
      <c r="B99" s="119">
        <f>B100+B101+B102</f>
        <v>3280</v>
      </c>
      <c r="C99" s="119"/>
      <c r="D99" s="119">
        <v>411</v>
      </c>
      <c r="E99" s="119">
        <f>E100+E102+E101</f>
        <v>437.5</v>
      </c>
      <c r="F99" s="120">
        <f t="shared" si="4"/>
        <v>2842.5</v>
      </c>
    </row>
    <row r="100" spans="1:6" x14ac:dyDescent="0.35">
      <c r="A100" s="68" t="s">
        <v>128</v>
      </c>
      <c r="B100" s="69">
        <v>1880</v>
      </c>
      <c r="C100" s="69"/>
      <c r="D100" s="69">
        <v>129</v>
      </c>
      <c r="E100" s="69">
        <v>129</v>
      </c>
      <c r="F100" s="71">
        <f t="shared" si="4"/>
        <v>1751</v>
      </c>
    </row>
    <row r="101" spans="1:6" x14ac:dyDescent="0.35">
      <c r="A101" s="68" t="s">
        <v>129</v>
      </c>
      <c r="B101" s="69">
        <v>700</v>
      </c>
      <c r="C101" s="119"/>
      <c r="D101" s="69">
        <v>5</v>
      </c>
      <c r="E101" s="69">
        <v>4.5</v>
      </c>
      <c r="F101" s="71">
        <f t="shared" si="4"/>
        <v>695.5</v>
      </c>
    </row>
    <row r="102" spans="1:6" x14ac:dyDescent="0.35">
      <c r="A102" s="68" t="s">
        <v>130</v>
      </c>
      <c r="B102" s="69">
        <v>700</v>
      </c>
      <c r="C102" s="69"/>
      <c r="D102" s="69">
        <v>277</v>
      </c>
      <c r="E102" s="69">
        <v>304</v>
      </c>
      <c r="F102" s="71">
        <f t="shared" si="4"/>
        <v>396</v>
      </c>
    </row>
    <row r="103" spans="1:6" x14ac:dyDescent="0.35">
      <c r="A103" s="118" t="s">
        <v>131</v>
      </c>
      <c r="B103" s="119">
        <f>B105+B104+B106+B107</f>
        <v>4200</v>
      </c>
      <c r="C103" s="119"/>
      <c r="D103" s="119">
        <v>29</v>
      </c>
      <c r="E103" s="119">
        <f>E104+E105+E106+E107</f>
        <v>32</v>
      </c>
      <c r="F103" s="120">
        <f t="shared" si="4"/>
        <v>4168</v>
      </c>
    </row>
    <row r="104" spans="1:6" x14ac:dyDescent="0.35">
      <c r="A104" s="68" t="s">
        <v>132</v>
      </c>
      <c r="B104" s="69">
        <v>500</v>
      </c>
      <c r="C104" s="69"/>
      <c r="D104" s="69">
        <v>29</v>
      </c>
      <c r="E104" s="69">
        <v>32</v>
      </c>
      <c r="F104" s="71">
        <f t="shared" si="4"/>
        <v>468</v>
      </c>
    </row>
    <row r="105" spans="1:6" x14ac:dyDescent="0.35">
      <c r="A105" s="68" t="s">
        <v>133</v>
      </c>
      <c r="B105" s="69">
        <v>500</v>
      </c>
      <c r="C105" s="69"/>
      <c r="D105" s="69">
        <v>0</v>
      </c>
      <c r="E105" s="69">
        <v>0</v>
      </c>
      <c r="F105" s="71">
        <f t="shared" si="4"/>
        <v>500</v>
      </c>
    </row>
    <row r="106" spans="1:6" x14ac:dyDescent="0.35">
      <c r="A106" s="68" t="s">
        <v>134</v>
      </c>
      <c r="B106" s="69">
        <v>2600</v>
      </c>
      <c r="C106" s="69"/>
      <c r="D106" s="69">
        <v>0</v>
      </c>
      <c r="E106" s="69">
        <v>0</v>
      </c>
      <c r="F106" s="71">
        <f t="shared" si="4"/>
        <v>2600</v>
      </c>
    </row>
    <row r="107" spans="1:6" x14ac:dyDescent="0.35">
      <c r="A107" s="68" t="s">
        <v>135</v>
      </c>
      <c r="B107" s="69">
        <v>600</v>
      </c>
      <c r="C107" s="69"/>
      <c r="D107" s="69">
        <v>0</v>
      </c>
      <c r="E107" s="69">
        <v>0</v>
      </c>
      <c r="F107" s="71">
        <f t="shared" si="4"/>
        <v>600</v>
      </c>
    </row>
    <row r="108" spans="1:6" x14ac:dyDescent="0.35">
      <c r="A108" s="118" t="s">
        <v>136</v>
      </c>
      <c r="B108" s="119">
        <f>B109+B110</f>
        <v>1140</v>
      </c>
      <c r="C108" s="119"/>
      <c r="D108" s="119">
        <v>284</v>
      </c>
      <c r="E108" s="119">
        <f>E109+E110</f>
        <v>310</v>
      </c>
      <c r="F108" s="120">
        <f t="shared" si="4"/>
        <v>830</v>
      </c>
    </row>
    <row r="109" spans="1:6" x14ac:dyDescent="0.35">
      <c r="A109" s="68" t="s">
        <v>137</v>
      </c>
      <c r="B109" s="69">
        <v>900</v>
      </c>
      <c r="C109" s="69"/>
      <c r="D109" s="69">
        <v>284</v>
      </c>
      <c r="E109" s="69">
        <v>310</v>
      </c>
      <c r="F109" s="71">
        <f t="shared" si="4"/>
        <v>590</v>
      </c>
    </row>
    <row r="110" spans="1:6" x14ac:dyDescent="0.35">
      <c r="A110" s="68" t="s">
        <v>138</v>
      </c>
      <c r="B110" s="69">
        <v>240</v>
      </c>
      <c r="C110" s="69"/>
      <c r="D110" s="69">
        <v>0</v>
      </c>
      <c r="E110" s="69">
        <v>0</v>
      </c>
      <c r="F110" s="71">
        <f t="shared" si="4"/>
        <v>240</v>
      </c>
    </row>
    <row r="111" spans="1:6" ht="15" thickBot="1" x14ac:dyDescent="0.4">
      <c r="A111" s="121" t="s">
        <v>22</v>
      </c>
      <c r="B111" s="5">
        <f>B108+B103+B99+B97+B95+B93+B91+B89</f>
        <v>25620</v>
      </c>
      <c r="C111" s="5">
        <f>C108+C103+C99+C97+C95+C93+C91+C89</f>
        <v>0</v>
      </c>
      <c r="D111" s="5">
        <f>D108+D103+D99+D97+D95+D93+D91+D89</f>
        <v>6937</v>
      </c>
      <c r="E111" s="5">
        <f>E108+E103+E99+E97+E95+E93+E91+E89</f>
        <v>5364.5</v>
      </c>
      <c r="F111" s="122">
        <f>F108+F103+F99+F97+F95+F93+F91+F89</f>
        <v>20255.5</v>
      </c>
    </row>
    <row r="112" spans="1:6" ht="15" thickTop="1" x14ac:dyDescent="0.35">
      <c r="A112" s="161" t="s">
        <v>139</v>
      </c>
      <c r="B112" s="162"/>
      <c r="C112" s="162"/>
      <c r="D112" s="162"/>
      <c r="E112" s="162"/>
      <c r="F112" s="163"/>
    </row>
    <row r="113" spans="1:6" x14ac:dyDescent="0.35">
      <c r="A113" s="118" t="s">
        <v>140</v>
      </c>
      <c r="B113" s="119">
        <f>B114</f>
        <v>2400</v>
      </c>
      <c r="C113" s="119"/>
      <c r="D113" s="119">
        <v>216</v>
      </c>
      <c r="E113" s="119">
        <v>334.7</v>
      </c>
      <c r="F113" s="120">
        <f t="shared" ref="F113:F120" si="5">B113-E113</f>
        <v>2065.3000000000002</v>
      </c>
    </row>
    <row r="114" spans="1:6" x14ac:dyDescent="0.35">
      <c r="A114" s="68" t="s">
        <v>140</v>
      </c>
      <c r="B114" s="69">
        <v>2400</v>
      </c>
      <c r="C114" s="69"/>
      <c r="D114" s="69">
        <v>216</v>
      </c>
      <c r="E114" s="119">
        <v>334.7</v>
      </c>
      <c r="F114" s="71">
        <f t="shared" si="5"/>
        <v>2065.3000000000002</v>
      </c>
    </row>
    <row r="115" spans="1:6" x14ac:dyDescent="0.35">
      <c r="A115" s="118" t="s">
        <v>141</v>
      </c>
      <c r="B115" s="119">
        <f>B116</f>
        <v>2000</v>
      </c>
      <c r="C115" s="119"/>
      <c r="D115" s="119">
        <v>0</v>
      </c>
      <c r="E115" s="119">
        <f>E116</f>
        <v>0</v>
      </c>
      <c r="F115" s="120">
        <f t="shared" si="5"/>
        <v>2000</v>
      </c>
    </row>
    <row r="116" spans="1:6" x14ac:dyDescent="0.35">
      <c r="A116" s="68" t="s">
        <v>142</v>
      </c>
      <c r="B116" s="69">
        <v>2000</v>
      </c>
      <c r="C116" s="69"/>
      <c r="D116" s="69">
        <v>0</v>
      </c>
      <c r="E116" s="69">
        <v>0</v>
      </c>
      <c r="F116" s="71">
        <f t="shared" si="5"/>
        <v>2000</v>
      </c>
    </row>
    <row r="117" spans="1:6" ht="39.5" x14ac:dyDescent="0.35">
      <c r="A117" s="135" t="s">
        <v>143</v>
      </c>
      <c r="B117" s="119">
        <f>B118+B119+B120</f>
        <v>3600</v>
      </c>
      <c r="C117" s="119"/>
      <c r="D117" s="119">
        <v>207</v>
      </c>
      <c r="E117" s="119">
        <f>E118+E119+E120</f>
        <v>253</v>
      </c>
      <c r="F117" s="120">
        <f t="shared" si="5"/>
        <v>3347</v>
      </c>
    </row>
    <row r="118" spans="1:6" x14ac:dyDescent="0.35">
      <c r="A118" s="68" t="s">
        <v>144</v>
      </c>
      <c r="B118" s="69">
        <v>3000</v>
      </c>
      <c r="C118" s="69"/>
      <c r="D118" s="69">
        <v>0</v>
      </c>
      <c r="E118" s="69">
        <v>0</v>
      </c>
      <c r="F118" s="71">
        <f t="shared" si="5"/>
        <v>3000</v>
      </c>
    </row>
    <row r="119" spans="1:6" ht="26.5" x14ac:dyDescent="0.35">
      <c r="A119" s="128" t="s">
        <v>145</v>
      </c>
      <c r="B119" s="69">
        <v>500</v>
      </c>
      <c r="C119" s="69"/>
      <c r="D119" s="69">
        <v>207</v>
      </c>
      <c r="E119" s="69">
        <v>253</v>
      </c>
      <c r="F119" s="71">
        <f t="shared" si="5"/>
        <v>247</v>
      </c>
    </row>
    <row r="120" spans="1:6" ht="26.5" x14ac:dyDescent="0.35">
      <c r="A120" s="128" t="s">
        <v>146</v>
      </c>
      <c r="B120" s="69">
        <v>100</v>
      </c>
      <c r="C120" s="69"/>
      <c r="D120" s="69">
        <v>0</v>
      </c>
      <c r="E120" s="69">
        <v>0</v>
      </c>
      <c r="F120" s="71">
        <f t="shared" si="5"/>
        <v>100</v>
      </c>
    </row>
    <row r="121" spans="1:6" ht="15" thickBot="1" x14ac:dyDescent="0.4">
      <c r="A121" s="121" t="s">
        <v>22</v>
      </c>
      <c r="B121" s="5">
        <f>B117+B115+B113</f>
        <v>8000</v>
      </c>
      <c r="C121" s="5">
        <f>C117+C115+C113</f>
        <v>0</v>
      </c>
      <c r="D121" s="5">
        <f>D117+D115+D113</f>
        <v>423</v>
      </c>
      <c r="E121" s="5">
        <f>E117+E115+E113</f>
        <v>587.70000000000005</v>
      </c>
      <c r="F121" s="122">
        <f>F117+F115+F113</f>
        <v>7412.3</v>
      </c>
    </row>
    <row r="122" spans="1:6" ht="15" thickTop="1" x14ac:dyDescent="0.35">
      <c r="A122" s="161" t="s">
        <v>147</v>
      </c>
      <c r="B122" s="162"/>
      <c r="C122" s="162"/>
      <c r="D122" s="162"/>
      <c r="E122" s="162"/>
      <c r="F122" s="163"/>
    </row>
    <row r="123" spans="1:6" x14ac:dyDescent="0.35">
      <c r="A123" s="118" t="s">
        <v>148</v>
      </c>
      <c r="B123" s="119">
        <f>B124+B125</f>
        <v>1710</v>
      </c>
      <c r="C123" s="119"/>
      <c r="D123" s="119">
        <v>180</v>
      </c>
      <c r="E123" s="119">
        <f>E124+E125</f>
        <v>183</v>
      </c>
      <c r="F123" s="120">
        <f>B123-E123</f>
        <v>1527</v>
      </c>
    </row>
    <row r="124" spans="1:6" x14ac:dyDescent="0.35">
      <c r="A124" s="68" t="s">
        <v>148</v>
      </c>
      <c r="B124" s="69">
        <v>510</v>
      </c>
      <c r="C124" s="69"/>
      <c r="D124" s="69">
        <v>95</v>
      </c>
      <c r="E124" s="69">
        <v>98</v>
      </c>
      <c r="F124" s="71">
        <f>B124-E124</f>
        <v>412</v>
      </c>
    </row>
    <row r="125" spans="1:6" x14ac:dyDescent="0.35">
      <c r="A125" s="68" t="s">
        <v>149</v>
      </c>
      <c r="B125" s="69">
        <v>1200</v>
      </c>
      <c r="C125" s="69"/>
      <c r="D125" s="69">
        <v>85</v>
      </c>
      <c r="E125" s="69">
        <v>85</v>
      </c>
      <c r="F125" s="71">
        <f>B125-E125</f>
        <v>1115</v>
      </c>
    </row>
    <row r="126" spans="1:6" x14ac:dyDescent="0.35">
      <c r="A126" s="118" t="s">
        <v>150</v>
      </c>
      <c r="B126" s="119">
        <f>B127</f>
        <v>800</v>
      </c>
      <c r="C126" s="119"/>
      <c r="D126" s="119">
        <v>147</v>
      </c>
      <c r="E126" s="119">
        <f>E127</f>
        <v>149.80000000000001</v>
      </c>
      <c r="F126" s="120">
        <f>B126-E126</f>
        <v>650.20000000000005</v>
      </c>
    </row>
    <row r="127" spans="1:6" x14ac:dyDescent="0.35">
      <c r="A127" s="68" t="s">
        <v>151</v>
      </c>
      <c r="B127" s="69">
        <v>800</v>
      </c>
      <c r="C127" s="69"/>
      <c r="D127" s="69">
        <v>147</v>
      </c>
      <c r="E127" s="69">
        <v>149.80000000000001</v>
      </c>
      <c r="F127" s="71">
        <f>B127-E127</f>
        <v>650.20000000000005</v>
      </c>
    </row>
    <row r="128" spans="1:6" ht="15" thickBot="1" x14ac:dyDescent="0.4">
      <c r="A128" s="121" t="s">
        <v>22</v>
      </c>
      <c r="B128" s="5">
        <f>B126+B123</f>
        <v>2510</v>
      </c>
      <c r="C128" s="5">
        <f>C126+C123</f>
        <v>0</v>
      </c>
      <c r="D128" s="5">
        <f>D126+D123</f>
        <v>327</v>
      </c>
      <c r="E128" s="5">
        <f>E126+E123</f>
        <v>332.8</v>
      </c>
      <c r="F128" s="122">
        <f>F126+F123</f>
        <v>2177.1999999999998</v>
      </c>
    </row>
    <row r="129" spans="1:6" ht="15" thickTop="1" x14ac:dyDescent="0.35">
      <c r="A129" s="161" t="s">
        <v>152</v>
      </c>
      <c r="B129" s="162"/>
      <c r="C129" s="162"/>
      <c r="D129" s="162"/>
      <c r="E129" s="162"/>
      <c r="F129" s="163"/>
    </row>
    <row r="130" spans="1:6" x14ac:dyDescent="0.35">
      <c r="A130" s="118" t="s">
        <v>153</v>
      </c>
      <c r="B130" s="119">
        <f>B131</f>
        <v>600</v>
      </c>
      <c r="C130" s="119"/>
      <c r="D130" s="119">
        <v>0</v>
      </c>
      <c r="E130" s="119">
        <f>E131</f>
        <v>129</v>
      </c>
      <c r="F130" s="120">
        <f t="shared" ref="F130:F135" si="6">B130-E130</f>
        <v>471</v>
      </c>
    </row>
    <row r="131" spans="1:6" ht="39.5" x14ac:dyDescent="0.35">
      <c r="A131" s="128" t="s">
        <v>154</v>
      </c>
      <c r="B131" s="69">
        <v>600</v>
      </c>
      <c r="C131" s="69"/>
      <c r="D131" s="69">
        <v>0</v>
      </c>
      <c r="E131" s="69">
        <v>129</v>
      </c>
      <c r="F131" s="71">
        <f t="shared" si="6"/>
        <v>471</v>
      </c>
    </row>
    <row r="132" spans="1:6" x14ac:dyDescent="0.35">
      <c r="A132" s="118" t="s">
        <v>155</v>
      </c>
      <c r="B132" s="119">
        <f>B133</f>
        <v>8000</v>
      </c>
      <c r="C132" s="119"/>
      <c r="D132" s="119">
        <v>2102</v>
      </c>
      <c r="E132" s="119">
        <f>E133</f>
        <v>1428</v>
      </c>
      <c r="F132" s="120">
        <f t="shared" si="6"/>
        <v>6572</v>
      </c>
    </row>
    <row r="133" spans="1:6" x14ac:dyDescent="0.35">
      <c r="A133" s="68" t="s">
        <v>156</v>
      </c>
      <c r="B133" s="69">
        <v>8000</v>
      </c>
      <c r="C133" s="69"/>
      <c r="D133" s="69">
        <v>2102</v>
      </c>
      <c r="E133" s="69">
        <v>1428</v>
      </c>
      <c r="F133" s="71">
        <f t="shared" si="6"/>
        <v>6572</v>
      </c>
    </row>
    <row r="134" spans="1:6" x14ac:dyDescent="0.35">
      <c r="A134" s="118" t="s">
        <v>157</v>
      </c>
      <c r="B134" s="119">
        <f>B135</f>
        <v>1500</v>
      </c>
      <c r="C134" s="119"/>
      <c r="D134" s="119">
        <v>19</v>
      </c>
      <c r="E134" s="119">
        <f>E135</f>
        <v>18.3</v>
      </c>
      <c r="F134" s="120">
        <f t="shared" si="6"/>
        <v>1481.7</v>
      </c>
    </row>
    <row r="135" spans="1:6" x14ac:dyDescent="0.35">
      <c r="A135" s="68" t="s">
        <v>157</v>
      </c>
      <c r="B135" s="69">
        <v>1500</v>
      </c>
      <c r="C135" s="69"/>
      <c r="D135" s="69">
        <v>19</v>
      </c>
      <c r="E135" s="69">
        <v>18.3</v>
      </c>
      <c r="F135" s="71">
        <f t="shared" si="6"/>
        <v>1481.7</v>
      </c>
    </row>
    <row r="136" spans="1:6" ht="15" thickBot="1" x14ac:dyDescent="0.4">
      <c r="A136" s="121" t="s">
        <v>22</v>
      </c>
      <c r="B136" s="5">
        <f>B134+B132+B130</f>
        <v>10100</v>
      </c>
      <c r="C136" s="5">
        <f>C134+C132+C130</f>
        <v>0</v>
      </c>
      <c r="D136" s="5">
        <f>D134+D132+D130</f>
        <v>2121</v>
      </c>
      <c r="E136" s="5">
        <f>E134+E132+E130</f>
        <v>1575.3</v>
      </c>
      <c r="F136" s="122">
        <f>F134+F132+F130</f>
        <v>8524.7000000000007</v>
      </c>
    </row>
    <row r="137" spans="1:6" ht="15" thickTop="1" x14ac:dyDescent="0.35">
      <c r="A137" s="161" t="s">
        <v>158</v>
      </c>
      <c r="B137" s="162"/>
      <c r="C137" s="162"/>
      <c r="D137" s="162"/>
      <c r="E137" s="162"/>
      <c r="F137" s="163"/>
    </row>
    <row r="138" spans="1:6" x14ac:dyDescent="0.35">
      <c r="A138" s="118" t="s">
        <v>159</v>
      </c>
      <c r="B138" s="119">
        <f>B139</f>
        <v>2800</v>
      </c>
      <c r="C138" s="119"/>
      <c r="D138" s="119">
        <v>0</v>
      </c>
      <c r="E138" s="119">
        <f>E139</f>
        <v>0</v>
      </c>
      <c r="F138" s="120">
        <f>B138-E138</f>
        <v>2800</v>
      </c>
    </row>
    <row r="139" spans="1:6" x14ac:dyDescent="0.35">
      <c r="A139" s="68" t="s">
        <v>159</v>
      </c>
      <c r="B139" s="69">
        <v>2800</v>
      </c>
      <c r="C139" s="69"/>
      <c r="D139" s="69">
        <v>0</v>
      </c>
      <c r="E139" s="69">
        <v>0</v>
      </c>
      <c r="F139" s="71">
        <f>B139-E139</f>
        <v>2800</v>
      </c>
    </row>
    <row r="140" spans="1:6" ht="39.5" x14ac:dyDescent="0.35">
      <c r="A140" s="135" t="s">
        <v>160</v>
      </c>
      <c r="B140" s="119">
        <f>B141</f>
        <v>2200</v>
      </c>
      <c r="C140" s="119"/>
      <c r="D140" s="123">
        <v>290</v>
      </c>
      <c r="E140" s="123">
        <f>E141</f>
        <v>430</v>
      </c>
      <c r="F140" s="125">
        <f>B140-E140</f>
        <v>1770</v>
      </c>
    </row>
    <row r="141" spans="1:6" ht="26.5" x14ac:dyDescent="0.35">
      <c r="A141" s="128" t="s">
        <v>160</v>
      </c>
      <c r="B141" s="69">
        <v>2200</v>
      </c>
      <c r="C141" s="69"/>
      <c r="D141" s="2">
        <v>290</v>
      </c>
      <c r="E141" s="2">
        <v>430</v>
      </c>
      <c r="F141" s="126">
        <f>B141-E141</f>
        <v>1770</v>
      </c>
    </row>
    <row r="142" spans="1:6" ht="15" thickBot="1" x14ac:dyDescent="0.4">
      <c r="A142" s="121" t="s">
        <v>22</v>
      </c>
      <c r="B142" s="5">
        <f>B140+B138</f>
        <v>5000</v>
      </c>
      <c r="C142" s="5">
        <f>C140+C138</f>
        <v>0</v>
      </c>
      <c r="D142" s="5">
        <f>D140+D138</f>
        <v>290</v>
      </c>
      <c r="E142" s="5">
        <f>E140+E138</f>
        <v>430</v>
      </c>
      <c r="F142" s="122">
        <f>F140+F138</f>
        <v>4570</v>
      </c>
    </row>
    <row r="143" spans="1:6" ht="15" thickTop="1" x14ac:dyDescent="0.35">
      <c r="A143" s="161" t="s">
        <v>161</v>
      </c>
      <c r="B143" s="162"/>
      <c r="C143" s="162"/>
      <c r="D143" s="162"/>
      <c r="E143" s="162"/>
      <c r="F143" s="163"/>
    </row>
    <row r="144" spans="1:6" x14ac:dyDescent="0.35">
      <c r="A144" s="137" t="s">
        <v>162</v>
      </c>
      <c r="B144" s="119">
        <v>150</v>
      </c>
      <c r="C144" s="119"/>
      <c r="D144" s="119">
        <v>0</v>
      </c>
      <c r="E144" s="119">
        <v>0</v>
      </c>
      <c r="F144" s="120">
        <f t="shared" ref="F144:F205" si="7">B144-E144</f>
        <v>150</v>
      </c>
    </row>
    <row r="145" spans="1:6" x14ac:dyDescent="0.35">
      <c r="A145" s="68" t="s">
        <v>162</v>
      </c>
      <c r="B145" s="69">
        <v>150</v>
      </c>
      <c r="C145" s="69"/>
      <c r="D145" s="69">
        <v>0</v>
      </c>
      <c r="E145" s="69">
        <v>0</v>
      </c>
      <c r="F145" s="71">
        <f t="shared" si="7"/>
        <v>150</v>
      </c>
    </row>
    <row r="146" spans="1:6" x14ac:dyDescent="0.35">
      <c r="A146" s="118" t="s">
        <v>163</v>
      </c>
      <c r="B146" s="119">
        <v>420</v>
      </c>
      <c r="C146" s="119"/>
      <c r="D146" s="119">
        <v>84</v>
      </c>
      <c r="E146" s="119">
        <f>E147+E148</f>
        <v>44.7</v>
      </c>
      <c r="F146" s="120">
        <f t="shared" si="7"/>
        <v>375.3</v>
      </c>
    </row>
    <row r="147" spans="1:6" x14ac:dyDescent="0.35">
      <c r="A147" s="68" t="s">
        <v>164</v>
      </c>
      <c r="B147" s="69">
        <v>370</v>
      </c>
      <c r="C147" s="69"/>
      <c r="D147" s="69">
        <v>79</v>
      </c>
      <c r="E147" s="69">
        <v>39</v>
      </c>
      <c r="F147" s="71">
        <f t="shared" si="7"/>
        <v>331</v>
      </c>
    </row>
    <row r="148" spans="1:6" x14ac:dyDescent="0.35">
      <c r="A148" s="68" t="s">
        <v>165</v>
      </c>
      <c r="B148" s="69">
        <v>50</v>
      </c>
      <c r="C148" s="69"/>
      <c r="D148" s="69">
        <v>5</v>
      </c>
      <c r="E148" s="69">
        <v>5.7</v>
      </c>
      <c r="F148" s="71">
        <f t="shared" si="7"/>
        <v>44.3</v>
      </c>
    </row>
    <row r="149" spans="1:6" x14ac:dyDescent="0.35">
      <c r="A149" s="118" t="s">
        <v>166</v>
      </c>
      <c r="B149" s="119">
        <v>300</v>
      </c>
      <c r="C149" s="119"/>
      <c r="D149" s="119">
        <v>2</v>
      </c>
      <c r="E149" s="119">
        <f>E150</f>
        <v>1.5</v>
      </c>
      <c r="F149" s="120">
        <f t="shared" si="7"/>
        <v>298.5</v>
      </c>
    </row>
    <row r="150" spans="1:6" x14ac:dyDescent="0.35">
      <c r="A150" s="68" t="s">
        <v>166</v>
      </c>
      <c r="B150" s="69">
        <v>300</v>
      </c>
      <c r="C150" s="69"/>
      <c r="D150" s="69">
        <v>2</v>
      </c>
      <c r="E150" s="69">
        <v>1.5</v>
      </c>
      <c r="F150" s="71">
        <f t="shared" si="7"/>
        <v>298.5</v>
      </c>
    </row>
    <row r="151" spans="1:6" x14ac:dyDescent="0.35">
      <c r="A151" s="118" t="s">
        <v>167</v>
      </c>
      <c r="B151" s="119">
        <v>500</v>
      </c>
      <c r="C151" s="119"/>
      <c r="D151" s="119">
        <v>41</v>
      </c>
      <c r="E151" s="119">
        <f>E152</f>
        <v>35.9</v>
      </c>
      <c r="F151" s="120">
        <f t="shared" si="7"/>
        <v>464.1</v>
      </c>
    </row>
    <row r="152" spans="1:6" x14ac:dyDescent="0.35">
      <c r="A152" s="68" t="s">
        <v>167</v>
      </c>
      <c r="B152" s="69">
        <v>500</v>
      </c>
      <c r="C152" s="69"/>
      <c r="D152" s="69">
        <v>41</v>
      </c>
      <c r="E152" s="69">
        <v>35.9</v>
      </c>
      <c r="F152" s="71">
        <f t="shared" si="7"/>
        <v>464.1</v>
      </c>
    </row>
    <row r="153" spans="1:6" x14ac:dyDescent="0.35">
      <c r="A153" s="118" t="s">
        <v>168</v>
      </c>
      <c r="B153" s="119">
        <v>600</v>
      </c>
      <c r="C153" s="119"/>
      <c r="D153" s="119">
        <v>1</v>
      </c>
      <c r="E153" s="119">
        <f>E154</f>
        <v>0.56000000000000005</v>
      </c>
      <c r="F153" s="120">
        <f t="shared" si="7"/>
        <v>599.44000000000005</v>
      </c>
    </row>
    <row r="154" spans="1:6" x14ac:dyDescent="0.35">
      <c r="A154" s="68" t="s">
        <v>168</v>
      </c>
      <c r="B154" s="69">
        <v>600</v>
      </c>
      <c r="C154" s="69"/>
      <c r="D154" s="69">
        <v>1</v>
      </c>
      <c r="E154" s="69">
        <v>0.56000000000000005</v>
      </c>
      <c r="F154" s="71">
        <f t="shared" si="7"/>
        <v>599.44000000000005</v>
      </c>
    </row>
    <row r="155" spans="1:6" x14ac:dyDescent="0.35">
      <c r="A155" s="118" t="s">
        <v>169</v>
      </c>
      <c r="B155" s="119">
        <v>250</v>
      </c>
      <c r="C155" s="119"/>
      <c r="D155" s="119">
        <v>112</v>
      </c>
      <c r="E155" s="119">
        <f>E156</f>
        <v>110</v>
      </c>
      <c r="F155" s="120">
        <f t="shared" si="7"/>
        <v>140</v>
      </c>
    </row>
    <row r="156" spans="1:6" x14ac:dyDescent="0.35">
      <c r="A156" s="68" t="s">
        <v>169</v>
      </c>
      <c r="B156" s="69">
        <v>250</v>
      </c>
      <c r="C156" s="69"/>
      <c r="D156" s="69">
        <v>112</v>
      </c>
      <c r="E156" s="69">
        <v>110</v>
      </c>
      <c r="F156" s="71">
        <f t="shared" si="7"/>
        <v>140</v>
      </c>
    </row>
    <row r="157" spans="1:6" x14ac:dyDescent="0.35">
      <c r="A157" s="118" t="s">
        <v>103</v>
      </c>
      <c r="B157" s="119">
        <v>700</v>
      </c>
      <c r="C157" s="119"/>
      <c r="D157" s="119">
        <v>231</v>
      </c>
      <c r="E157" s="119">
        <f>E158</f>
        <v>254.6</v>
      </c>
      <c r="F157" s="120">
        <f t="shared" si="7"/>
        <v>445.4</v>
      </c>
    </row>
    <row r="158" spans="1:6" x14ac:dyDescent="0.35">
      <c r="A158" s="68" t="s">
        <v>103</v>
      </c>
      <c r="B158" s="69">
        <v>700</v>
      </c>
      <c r="C158" s="69"/>
      <c r="D158" s="69">
        <v>231</v>
      </c>
      <c r="E158" s="69">
        <v>254.6</v>
      </c>
      <c r="F158" s="71">
        <f t="shared" si="7"/>
        <v>445.4</v>
      </c>
    </row>
    <row r="159" spans="1:6" x14ac:dyDescent="0.35">
      <c r="A159" s="118" t="s">
        <v>170</v>
      </c>
      <c r="B159" s="119">
        <v>1150</v>
      </c>
      <c r="C159" s="119"/>
      <c r="D159" s="119">
        <v>506</v>
      </c>
      <c r="E159" s="119">
        <f>E160+E161+E162+E163</f>
        <v>543</v>
      </c>
      <c r="F159" s="120">
        <f t="shared" si="7"/>
        <v>607</v>
      </c>
    </row>
    <row r="160" spans="1:6" x14ac:dyDescent="0.35">
      <c r="A160" s="68" t="s">
        <v>171</v>
      </c>
      <c r="B160" s="69">
        <v>700</v>
      </c>
      <c r="C160" s="69"/>
      <c r="D160" s="69">
        <v>476</v>
      </c>
      <c r="E160" s="69">
        <v>520</v>
      </c>
      <c r="F160" s="71">
        <f t="shared" si="7"/>
        <v>180</v>
      </c>
    </row>
    <row r="161" spans="1:6" x14ac:dyDescent="0.35">
      <c r="A161" s="68" t="s">
        <v>170</v>
      </c>
      <c r="B161" s="69">
        <v>150</v>
      </c>
      <c r="C161" s="69"/>
      <c r="D161" s="69">
        <v>0</v>
      </c>
      <c r="E161" s="69">
        <v>0</v>
      </c>
      <c r="F161" s="71">
        <f t="shared" si="7"/>
        <v>150</v>
      </c>
    </row>
    <row r="162" spans="1:6" x14ac:dyDescent="0.35">
      <c r="A162" s="68" t="s">
        <v>172</v>
      </c>
      <c r="B162" s="69">
        <v>150</v>
      </c>
      <c r="C162" s="69"/>
      <c r="D162" s="69">
        <v>30</v>
      </c>
      <c r="E162" s="69">
        <v>23</v>
      </c>
      <c r="F162" s="71">
        <f t="shared" si="7"/>
        <v>127</v>
      </c>
    </row>
    <row r="163" spans="1:6" x14ac:dyDescent="0.35">
      <c r="A163" s="68" t="s">
        <v>173</v>
      </c>
      <c r="B163" s="69">
        <v>150</v>
      </c>
      <c r="C163" s="69"/>
      <c r="D163" s="69">
        <v>0</v>
      </c>
      <c r="E163" s="69">
        <v>0</v>
      </c>
      <c r="F163" s="71">
        <f t="shared" si="7"/>
        <v>150</v>
      </c>
    </row>
    <row r="164" spans="1:6" x14ac:dyDescent="0.35">
      <c r="A164" s="118" t="s">
        <v>174</v>
      </c>
      <c r="B164" s="119">
        <v>360</v>
      </c>
      <c r="C164" s="119"/>
      <c r="D164" s="119">
        <v>22</v>
      </c>
      <c r="E164" s="119">
        <f>E165</f>
        <v>20.8</v>
      </c>
      <c r="F164" s="120">
        <f t="shared" si="7"/>
        <v>339.2</v>
      </c>
    </row>
    <row r="165" spans="1:6" x14ac:dyDescent="0.35">
      <c r="A165" s="68" t="s">
        <v>174</v>
      </c>
      <c r="B165" s="69">
        <v>360</v>
      </c>
      <c r="C165" s="69"/>
      <c r="D165" s="69">
        <v>22</v>
      </c>
      <c r="E165" s="69">
        <v>20.8</v>
      </c>
      <c r="F165" s="71">
        <f t="shared" si="7"/>
        <v>339.2</v>
      </c>
    </row>
    <row r="166" spans="1:6" x14ac:dyDescent="0.35">
      <c r="A166" s="118" t="s">
        <v>175</v>
      </c>
      <c r="B166" s="119">
        <v>300</v>
      </c>
      <c r="C166" s="119"/>
      <c r="D166" s="119">
        <v>29</v>
      </c>
      <c r="E166" s="119">
        <f>E167</f>
        <v>26.9</v>
      </c>
      <c r="F166" s="120">
        <f t="shared" si="7"/>
        <v>273.10000000000002</v>
      </c>
    </row>
    <row r="167" spans="1:6" x14ac:dyDescent="0.35">
      <c r="A167" s="68" t="s">
        <v>175</v>
      </c>
      <c r="B167" s="69">
        <v>300</v>
      </c>
      <c r="C167" s="69"/>
      <c r="D167" s="69">
        <v>29</v>
      </c>
      <c r="E167" s="69">
        <v>26.9</v>
      </c>
      <c r="F167" s="71">
        <f t="shared" si="7"/>
        <v>273.10000000000002</v>
      </c>
    </row>
    <row r="168" spans="1:6" x14ac:dyDescent="0.35">
      <c r="A168" s="118" t="s">
        <v>176</v>
      </c>
      <c r="B168" s="119">
        <v>360</v>
      </c>
      <c r="C168" s="119"/>
      <c r="D168" s="119">
        <v>42</v>
      </c>
      <c r="E168" s="119">
        <f>E169</f>
        <v>17.7</v>
      </c>
      <c r="F168" s="120">
        <f t="shared" si="7"/>
        <v>342.3</v>
      </c>
    </row>
    <row r="169" spans="1:6" x14ac:dyDescent="0.35">
      <c r="A169" s="68" t="s">
        <v>176</v>
      </c>
      <c r="B169" s="69">
        <v>360</v>
      </c>
      <c r="C169" s="69"/>
      <c r="D169" s="69">
        <v>42</v>
      </c>
      <c r="E169" s="69">
        <v>17.7</v>
      </c>
      <c r="F169" s="71">
        <f t="shared" si="7"/>
        <v>342.3</v>
      </c>
    </row>
    <row r="170" spans="1:6" x14ac:dyDescent="0.35">
      <c r="A170" s="118" t="s">
        <v>177</v>
      </c>
      <c r="B170" s="119">
        <v>750</v>
      </c>
      <c r="C170" s="119"/>
      <c r="D170" s="119">
        <v>191</v>
      </c>
      <c r="E170" s="119">
        <f>E171+E172+E173+E174+E175+E176+E177+E178+E179+E180+E181+E182+E183+E184+E185+E186+E187+E188</f>
        <v>197.79999999999998</v>
      </c>
      <c r="F170" s="120">
        <f t="shared" si="7"/>
        <v>552.20000000000005</v>
      </c>
    </row>
    <row r="171" spans="1:6" x14ac:dyDescent="0.35">
      <c r="A171" s="68" t="s">
        <v>178</v>
      </c>
      <c r="B171" s="69">
        <v>40</v>
      </c>
      <c r="C171" s="69"/>
      <c r="D171" s="69">
        <v>11</v>
      </c>
      <c r="E171" s="69">
        <v>12</v>
      </c>
      <c r="F171" s="71">
        <f t="shared" si="7"/>
        <v>28</v>
      </c>
    </row>
    <row r="172" spans="1:6" x14ac:dyDescent="0.35">
      <c r="A172" s="68" t="s">
        <v>179</v>
      </c>
      <c r="B172" s="69">
        <v>10</v>
      </c>
      <c r="C172" s="69"/>
      <c r="D172" s="69">
        <v>7</v>
      </c>
      <c r="E172" s="69">
        <v>8.9</v>
      </c>
      <c r="F172" s="71">
        <f t="shared" si="7"/>
        <v>1.0999999999999996</v>
      </c>
    </row>
    <row r="173" spans="1:6" x14ac:dyDescent="0.35">
      <c r="A173" s="68" t="s">
        <v>180</v>
      </c>
      <c r="B173" s="69">
        <v>30</v>
      </c>
      <c r="C173" s="69"/>
      <c r="D173" s="69">
        <v>19</v>
      </c>
      <c r="E173" s="69">
        <v>21</v>
      </c>
      <c r="F173" s="71">
        <f t="shared" si="7"/>
        <v>9</v>
      </c>
    </row>
    <row r="174" spans="1:6" x14ac:dyDescent="0.35">
      <c r="A174" s="68" t="s">
        <v>181</v>
      </c>
      <c r="B174" s="69">
        <v>50</v>
      </c>
      <c r="C174" s="69"/>
      <c r="D174" s="69">
        <v>4</v>
      </c>
      <c r="E174" s="69">
        <v>6</v>
      </c>
      <c r="F174" s="71">
        <f t="shared" si="7"/>
        <v>44</v>
      </c>
    </row>
    <row r="175" spans="1:6" x14ac:dyDescent="0.35">
      <c r="A175" s="68" t="s">
        <v>182</v>
      </c>
      <c r="B175" s="69">
        <v>25</v>
      </c>
      <c r="C175" s="69"/>
      <c r="D175" s="69">
        <v>0</v>
      </c>
      <c r="E175" s="69">
        <v>0</v>
      </c>
      <c r="F175" s="71">
        <f t="shared" si="7"/>
        <v>25</v>
      </c>
    </row>
    <row r="176" spans="1:6" x14ac:dyDescent="0.35">
      <c r="A176" s="68" t="s">
        <v>183</v>
      </c>
      <c r="B176" s="69">
        <v>10</v>
      </c>
      <c r="C176" s="69"/>
      <c r="D176" s="69">
        <v>14</v>
      </c>
      <c r="E176" s="69">
        <v>14.4</v>
      </c>
      <c r="F176" s="130">
        <f t="shared" si="7"/>
        <v>-4.4000000000000004</v>
      </c>
    </row>
    <row r="177" spans="1:6" x14ac:dyDescent="0.35">
      <c r="A177" s="68" t="s">
        <v>184</v>
      </c>
      <c r="B177" s="69">
        <v>70</v>
      </c>
      <c r="C177" s="69"/>
      <c r="D177" s="69">
        <v>23</v>
      </c>
      <c r="E177" s="69">
        <v>26.4</v>
      </c>
      <c r="F177" s="71">
        <f t="shared" si="7"/>
        <v>43.6</v>
      </c>
    </row>
    <row r="178" spans="1:6" x14ac:dyDescent="0.35">
      <c r="A178" s="68" t="s">
        <v>185</v>
      </c>
      <c r="B178" s="69">
        <v>30</v>
      </c>
      <c r="C178" s="69"/>
      <c r="D178" s="69">
        <v>0</v>
      </c>
      <c r="E178" s="69">
        <v>0</v>
      </c>
      <c r="F178" s="71">
        <f t="shared" si="7"/>
        <v>30</v>
      </c>
    </row>
    <row r="179" spans="1:6" x14ac:dyDescent="0.35">
      <c r="A179" s="68" t="s">
        <v>186</v>
      </c>
      <c r="B179" s="69">
        <v>20</v>
      </c>
      <c r="C179" s="69"/>
      <c r="D179" s="69">
        <v>0</v>
      </c>
      <c r="E179" s="69">
        <v>0</v>
      </c>
      <c r="F179" s="71">
        <f t="shared" si="7"/>
        <v>20</v>
      </c>
    </row>
    <row r="180" spans="1:6" x14ac:dyDescent="0.35">
      <c r="A180" s="68" t="s">
        <v>187</v>
      </c>
      <c r="B180" s="69">
        <v>250</v>
      </c>
      <c r="C180" s="69"/>
      <c r="D180" s="69">
        <v>70</v>
      </c>
      <c r="E180" s="69">
        <v>65.7</v>
      </c>
      <c r="F180" s="71">
        <f t="shared" si="7"/>
        <v>184.3</v>
      </c>
    </row>
    <row r="181" spans="1:6" x14ac:dyDescent="0.35">
      <c r="A181" s="68" t="s">
        <v>188</v>
      </c>
      <c r="B181" s="69">
        <v>70</v>
      </c>
      <c r="C181" s="69"/>
      <c r="D181" s="69">
        <v>16</v>
      </c>
      <c r="E181" s="69">
        <v>18.8</v>
      </c>
      <c r="F181" s="71">
        <f t="shared" si="7"/>
        <v>51.2</v>
      </c>
    </row>
    <row r="182" spans="1:6" x14ac:dyDescent="0.35">
      <c r="A182" s="68" t="s">
        <v>189</v>
      </c>
      <c r="B182" s="69">
        <v>20</v>
      </c>
      <c r="C182" s="69"/>
      <c r="D182" s="69">
        <v>9</v>
      </c>
      <c r="E182" s="69">
        <v>4.0999999999999996</v>
      </c>
      <c r="F182" s="71">
        <f t="shared" si="7"/>
        <v>15.9</v>
      </c>
    </row>
    <row r="183" spans="1:6" x14ac:dyDescent="0.35">
      <c r="A183" s="68" t="s">
        <v>190</v>
      </c>
      <c r="B183" s="69">
        <v>25</v>
      </c>
      <c r="C183" s="69"/>
      <c r="D183" s="69">
        <v>9</v>
      </c>
      <c r="E183" s="69">
        <v>11.5</v>
      </c>
      <c r="F183" s="71">
        <f t="shared" si="7"/>
        <v>13.5</v>
      </c>
    </row>
    <row r="184" spans="1:6" x14ac:dyDescent="0.35">
      <c r="A184" s="68" t="s">
        <v>191</v>
      </c>
      <c r="B184" s="69">
        <v>20</v>
      </c>
      <c r="C184" s="69"/>
      <c r="D184" s="69">
        <v>3</v>
      </c>
      <c r="E184" s="69">
        <v>3</v>
      </c>
      <c r="F184" s="71">
        <f t="shared" si="7"/>
        <v>17</v>
      </c>
    </row>
    <row r="185" spans="1:6" x14ac:dyDescent="0.35">
      <c r="A185" s="68" t="s">
        <v>192</v>
      </c>
      <c r="B185" s="69">
        <v>20</v>
      </c>
      <c r="C185" s="69"/>
      <c r="D185" s="69">
        <v>6</v>
      </c>
      <c r="E185" s="69">
        <v>6</v>
      </c>
      <c r="F185" s="71">
        <f t="shared" si="7"/>
        <v>14</v>
      </c>
    </row>
    <row r="186" spans="1:6" x14ac:dyDescent="0.35">
      <c r="A186" s="68" t="s">
        <v>193</v>
      </c>
      <c r="B186" s="69">
        <v>30</v>
      </c>
      <c r="C186" s="69"/>
      <c r="D186" s="69">
        <v>0</v>
      </c>
      <c r="E186" s="69">
        <v>0</v>
      </c>
      <c r="F186" s="71">
        <f t="shared" si="7"/>
        <v>30</v>
      </c>
    </row>
    <row r="187" spans="1:6" x14ac:dyDescent="0.35">
      <c r="A187" s="68" t="s">
        <v>194</v>
      </c>
      <c r="B187" s="69">
        <v>10</v>
      </c>
      <c r="C187" s="69"/>
      <c r="D187" s="69">
        <v>0</v>
      </c>
      <c r="E187" s="69">
        <v>0</v>
      </c>
      <c r="F187" s="71">
        <f t="shared" si="7"/>
        <v>10</v>
      </c>
    </row>
    <row r="188" spans="1:6" x14ac:dyDescent="0.35">
      <c r="A188" s="68" t="s">
        <v>195</v>
      </c>
      <c r="B188" s="69">
        <v>20</v>
      </c>
      <c r="C188" s="69"/>
      <c r="D188" s="69">
        <v>0</v>
      </c>
      <c r="E188" s="69">
        <v>0</v>
      </c>
      <c r="F188" s="71">
        <f t="shared" si="7"/>
        <v>20</v>
      </c>
    </row>
    <row r="189" spans="1:6" x14ac:dyDescent="0.35">
      <c r="A189" s="137" t="s">
        <v>196</v>
      </c>
      <c r="B189" s="119">
        <v>100</v>
      </c>
      <c r="C189" s="119"/>
      <c r="D189" s="119">
        <v>0</v>
      </c>
      <c r="E189" s="119">
        <f>E190</f>
        <v>0</v>
      </c>
      <c r="F189" s="120">
        <f t="shared" si="7"/>
        <v>100</v>
      </c>
    </row>
    <row r="190" spans="1:6" x14ac:dyDescent="0.35">
      <c r="A190" s="68" t="s">
        <v>196</v>
      </c>
      <c r="B190" s="69">
        <v>100</v>
      </c>
      <c r="C190" s="69"/>
      <c r="D190" s="69">
        <v>0</v>
      </c>
      <c r="E190" s="69">
        <v>0</v>
      </c>
      <c r="F190" s="71">
        <f t="shared" si="7"/>
        <v>100</v>
      </c>
    </row>
    <row r="191" spans="1:6" x14ac:dyDescent="0.35">
      <c r="A191" s="118" t="s">
        <v>106</v>
      </c>
      <c r="B191" s="119">
        <v>3560</v>
      </c>
      <c r="C191" s="119"/>
      <c r="D191" s="119">
        <v>776</v>
      </c>
      <c r="E191" s="119">
        <f>E192+E193+E194+E195</f>
        <v>947.1</v>
      </c>
      <c r="F191" s="120">
        <f t="shared" si="7"/>
        <v>2612.9</v>
      </c>
    </row>
    <row r="192" spans="1:6" x14ac:dyDescent="0.35">
      <c r="A192" s="68" t="s">
        <v>107</v>
      </c>
      <c r="B192" s="69">
        <v>500</v>
      </c>
      <c r="C192" s="69"/>
      <c r="D192" s="69">
        <v>90</v>
      </c>
      <c r="E192" s="69">
        <v>89.5</v>
      </c>
      <c r="F192" s="71">
        <f t="shared" si="7"/>
        <v>410.5</v>
      </c>
    </row>
    <row r="193" spans="1:6" ht="26.5" x14ac:dyDescent="0.35">
      <c r="A193" s="128" t="s">
        <v>197</v>
      </c>
      <c r="B193" s="69">
        <v>500</v>
      </c>
      <c r="C193" s="69"/>
      <c r="D193" s="69">
        <v>227</v>
      </c>
      <c r="E193" s="69">
        <v>301.60000000000002</v>
      </c>
      <c r="F193" s="71">
        <f t="shared" si="7"/>
        <v>198.39999999999998</v>
      </c>
    </row>
    <row r="194" spans="1:6" x14ac:dyDescent="0.35">
      <c r="A194" s="68" t="s">
        <v>198</v>
      </c>
      <c r="B194" s="69">
        <v>800</v>
      </c>
      <c r="C194" s="69"/>
      <c r="D194" s="69">
        <v>124</v>
      </c>
      <c r="E194" s="69">
        <v>235</v>
      </c>
      <c r="F194" s="71">
        <f t="shared" si="7"/>
        <v>565</v>
      </c>
    </row>
    <row r="195" spans="1:6" x14ac:dyDescent="0.35">
      <c r="A195" s="68" t="s">
        <v>199</v>
      </c>
      <c r="B195" s="69">
        <v>1760</v>
      </c>
      <c r="C195" s="69"/>
      <c r="D195" s="69">
        <v>335</v>
      </c>
      <c r="E195" s="69">
        <v>321</v>
      </c>
      <c r="F195" s="71">
        <f t="shared" si="7"/>
        <v>1439</v>
      </c>
    </row>
    <row r="196" spans="1:6" x14ac:dyDescent="0.35">
      <c r="A196" s="118" t="s">
        <v>200</v>
      </c>
      <c r="B196" s="119">
        <v>300</v>
      </c>
      <c r="C196" s="119"/>
      <c r="D196" s="119">
        <v>35</v>
      </c>
      <c r="E196" s="119">
        <f>E197</f>
        <v>23.4</v>
      </c>
      <c r="F196" s="120">
        <f t="shared" si="7"/>
        <v>276.60000000000002</v>
      </c>
    </row>
    <row r="197" spans="1:6" x14ac:dyDescent="0.35">
      <c r="A197" s="68" t="s">
        <v>200</v>
      </c>
      <c r="B197" s="69">
        <v>300</v>
      </c>
      <c r="C197" s="69"/>
      <c r="D197" s="69">
        <v>35</v>
      </c>
      <c r="E197" s="69">
        <v>23.4</v>
      </c>
      <c r="F197" s="71">
        <f t="shared" si="7"/>
        <v>276.60000000000002</v>
      </c>
    </row>
    <row r="198" spans="1:6" x14ac:dyDescent="0.35">
      <c r="A198" s="118" t="s">
        <v>109</v>
      </c>
      <c r="B198" s="119">
        <v>360</v>
      </c>
      <c r="C198" s="119"/>
      <c r="D198" s="119">
        <v>88</v>
      </c>
      <c r="E198" s="119">
        <f>E199</f>
        <v>92.6</v>
      </c>
      <c r="F198" s="120">
        <f t="shared" si="7"/>
        <v>267.39999999999998</v>
      </c>
    </row>
    <row r="199" spans="1:6" x14ac:dyDescent="0.35">
      <c r="A199" s="68" t="s">
        <v>111</v>
      </c>
      <c r="B199" s="69">
        <v>360</v>
      </c>
      <c r="C199" s="69"/>
      <c r="D199" s="69">
        <v>88</v>
      </c>
      <c r="E199" s="69">
        <v>92.6</v>
      </c>
      <c r="F199" s="71">
        <f t="shared" si="7"/>
        <v>267.39999999999998</v>
      </c>
    </row>
    <row r="200" spans="1:6" x14ac:dyDescent="0.35">
      <c r="A200" s="118" t="s">
        <v>114</v>
      </c>
      <c r="B200" s="119">
        <v>1500</v>
      </c>
      <c r="C200" s="119"/>
      <c r="D200" s="119">
        <v>41</v>
      </c>
      <c r="E200" s="119">
        <f>E201</f>
        <v>41.2</v>
      </c>
      <c r="F200" s="120">
        <f t="shared" si="7"/>
        <v>1458.8</v>
      </c>
    </row>
    <row r="201" spans="1:6" x14ac:dyDescent="0.35">
      <c r="A201" s="138" t="s">
        <v>114</v>
      </c>
      <c r="B201" s="69">
        <v>1500</v>
      </c>
      <c r="C201" s="69"/>
      <c r="D201" s="69">
        <v>41</v>
      </c>
      <c r="E201" s="2">
        <v>41.2</v>
      </c>
      <c r="F201" s="71">
        <f t="shared" si="7"/>
        <v>1458.8</v>
      </c>
    </row>
    <row r="202" spans="1:6" x14ac:dyDescent="0.35">
      <c r="A202" s="118" t="s">
        <v>201</v>
      </c>
      <c r="B202" s="119">
        <v>250</v>
      </c>
      <c r="C202" s="119"/>
      <c r="D202" s="119">
        <v>0</v>
      </c>
      <c r="E202" s="119">
        <f>E203</f>
        <v>0</v>
      </c>
      <c r="F202" s="120">
        <f t="shared" si="7"/>
        <v>250</v>
      </c>
    </row>
    <row r="203" spans="1:6" x14ac:dyDescent="0.35">
      <c r="A203" s="68" t="s">
        <v>201</v>
      </c>
      <c r="B203" s="69">
        <v>250</v>
      </c>
      <c r="C203" s="69"/>
      <c r="D203" s="69">
        <v>0</v>
      </c>
      <c r="E203" s="69">
        <v>0</v>
      </c>
      <c r="F203" s="71">
        <f t="shared" si="7"/>
        <v>250</v>
      </c>
    </row>
    <row r="204" spans="1:6" x14ac:dyDescent="0.35">
      <c r="A204" s="118" t="s">
        <v>202</v>
      </c>
      <c r="B204" s="119">
        <v>350</v>
      </c>
      <c r="C204" s="119"/>
      <c r="D204" s="119">
        <v>9</v>
      </c>
      <c r="E204" s="119">
        <f>E205</f>
        <v>15</v>
      </c>
      <c r="F204" s="120">
        <f t="shared" si="7"/>
        <v>335</v>
      </c>
    </row>
    <row r="205" spans="1:6" x14ac:dyDescent="0.35">
      <c r="A205" s="68" t="s">
        <v>202</v>
      </c>
      <c r="B205" s="69">
        <v>350</v>
      </c>
      <c r="C205" s="69"/>
      <c r="D205" s="69">
        <v>9</v>
      </c>
      <c r="E205" s="69">
        <v>15</v>
      </c>
      <c r="F205" s="71">
        <f t="shared" si="7"/>
        <v>335</v>
      </c>
    </row>
    <row r="206" spans="1:6" ht="15" thickBot="1" x14ac:dyDescent="0.4">
      <c r="A206" s="121" t="s">
        <v>22</v>
      </c>
      <c r="B206" s="5">
        <f>B204+B202+B200+B198+B196+B191+B189+B170+B168+B166+B164+B159+B157+B155+B153+B151+B149+B146+B144</f>
        <v>12260</v>
      </c>
      <c r="C206" s="5">
        <f>C204+C202+C200+C198+C196+C191+C189+C170+C168+C166+C164+C159+C157+C155+C153+C151+C149+C146+C144</f>
        <v>0</v>
      </c>
      <c r="D206" s="5">
        <f>D204+D202+D200+D198+D196+D191+D189+D170+D168+D166+D164+D159+D157+D155+D153+D151+D149+D146+D144</f>
        <v>2210</v>
      </c>
      <c r="E206" s="5">
        <f>E204+E202+E200+E198+E196+E191+E189+E170+E168+E166+E164+E159+E157+E155+E153+E151+E149+E146+E144</f>
        <v>2372.7599999999998</v>
      </c>
      <c r="F206" s="122">
        <f>F204+F202+F200+F198+F196+F191+F189+F170+F168+F166+F164+F159+F157+F155+F153+F151+F149+F146+F144</f>
        <v>9887.24</v>
      </c>
    </row>
    <row r="207" spans="1:6" ht="15" thickTop="1" x14ac:dyDescent="0.35">
      <c r="A207" s="161" t="s">
        <v>203</v>
      </c>
      <c r="B207" s="162"/>
      <c r="C207" s="162"/>
      <c r="D207" s="162"/>
      <c r="E207" s="162"/>
      <c r="F207" s="163"/>
    </row>
    <row r="208" spans="1:6" x14ac:dyDescent="0.35">
      <c r="A208" s="118" t="s">
        <v>60</v>
      </c>
      <c r="B208" s="119">
        <v>9250</v>
      </c>
      <c r="C208" s="119"/>
      <c r="D208" s="119">
        <v>2209</v>
      </c>
      <c r="E208" s="119">
        <f>E209+E210+E211</f>
        <v>2272</v>
      </c>
      <c r="F208" s="120">
        <f t="shared" ref="F208:F214" si="8">B208-E208</f>
        <v>6978</v>
      </c>
    </row>
    <row r="209" spans="1:6" x14ac:dyDescent="0.35">
      <c r="A209" s="68" t="s">
        <v>204</v>
      </c>
      <c r="B209" s="69">
        <v>2700</v>
      </c>
      <c r="C209" s="69"/>
      <c r="D209" s="69">
        <v>1383</v>
      </c>
      <c r="E209" s="69">
        <v>1516</v>
      </c>
      <c r="F209" s="71">
        <f t="shared" si="8"/>
        <v>1184</v>
      </c>
    </row>
    <row r="210" spans="1:6" x14ac:dyDescent="0.35">
      <c r="A210" s="68" t="s">
        <v>73</v>
      </c>
      <c r="B210" s="69">
        <v>2400</v>
      </c>
      <c r="C210" s="69"/>
      <c r="D210" s="69">
        <v>0</v>
      </c>
      <c r="E210" s="69">
        <v>0</v>
      </c>
      <c r="F210" s="71">
        <f t="shared" si="8"/>
        <v>2400</v>
      </c>
    </row>
    <row r="211" spans="1:6" ht="26.5" x14ac:dyDescent="0.35">
      <c r="A211" s="139" t="s">
        <v>205</v>
      </c>
      <c r="B211" s="69">
        <v>4150</v>
      </c>
      <c r="C211" s="69"/>
      <c r="D211" s="69">
        <v>826</v>
      </c>
      <c r="E211" s="140">
        <v>756</v>
      </c>
      <c r="F211" s="71">
        <f t="shared" si="8"/>
        <v>3394</v>
      </c>
    </row>
    <row r="212" spans="1:6" x14ac:dyDescent="0.35">
      <c r="A212" s="118" t="s">
        <v>206</v>
      </c>
      <c r="B212" s="119">
        <v>540</v>
      </c>
      <c r="C212" s="119"/>
      <c r="D212" s="119">
        <v>33</v>
      </c>
      <c r="E212" s="119">
        <f>E213+E214</f>
        <v>37.700000000000003</v>
      </c>
      <c r="F212" s="120">
        <f t="shared" si="8"/>
        <v>502.3</v>
      </c>
    </row>
    <row r="213" spans="1:6" ht="26.5" x14ac:dyDescent="0.35">
      <c r="A213" s="128" t="s">
        <v>207</v>
      </c>
      <c r="B213" s="69">
        <v>400</v>
      </c>
      <c r="C213" s="69"/>
      <c r="D213" s="69">
        <v>4</v>
      </c>
      <c r="E213" s="69">
        <v>5</v>
      </c>
      <c r="F213" s="71">
        <f t="shared" si="8"/>
        <v>395</v>
      </c>
    </row>
    <row r="214" spans="1:6" ht="26.5" x14ac:dyDescent="0.35">
      <c r="A214" s="128" t="s">
        <v>208</v>
      </c>
      <c r="B214" s="69">
        <v>140</v>
      </c>
      <c r="C214" s="69"/>
      <c r="D214" s="69">
        <v>29</v>
      </c>
      <c r="E214" s="69">
        <v>32.700000000000003</v>
      </c>
      <c r="F214" s="71">
        <f t="shared" si="8"/>
        <v>107.3</v>
      </c>
    </row>
    <row r="215" spans="1:6" ht="15" thickBot="1" x14ac:dyDescent="0.4">
      <c r="A215" s="121" t="s">
        <v>22</v>
      </c>
      <c r="B215" s="5">
        <f>B212+B208</f>
        <v>9790</v>
      </c>
      <c r="C215" s="5">
        <f>C212+C208</f>
        <v>0</v>
      </c>
      <c r="D215" s="5">
        <f>D212+D208</f>
        <v>2242</v>
      </c>
      <c r="E215" s="5">
        <f>E212+E208</f>
        <v>2309.6999999999998</v>
      </c>
      <c r="F215" s="122">
        <f>F212+F208</f>
        <v>7480.3</v>
      </c>
    </row>
    <row r="216" spans="1:6" ht="15" thickTop="1" x14ac:dyDescent="0.35">
      <c r="A216" s="161" t="s">
        <v>209</v>
      </c>
      <c r="B216" s="162"/>
      <c r="C216" s="162"/>
      <c r="D216" s="162"/>
      <c r="E216" s="162"/>
      <c r="F216" s="163"/>
    </row>
    <row r="217" spans="1:6" x14ac:dyDescent="0.35">
      <c r="A217" s="118" t="s">
        <v>210</v>
      </c>
      <c r="B217" s="119">
        <v>300</v>
      </c>
      <c r="C217" s="119"/>
      <c r="D217" s="119">
        <v>0</v>
      </c>
      <c r="E217" s="119">
        <f>E218</f>
        <v>0</v>
      </c>
      <c r="F217" s="120">
        <f t="shared" ref="F217:F276" si="9">B217-E217</f>
        <v>300</v>
      </c>
    </row>
    <row r="218" spans="1:6" x14ac:dyDescent="0.35">
      <c r="A218" s="68" t="s">
        <v>210</v>
      </c>
      <c r="B218" s="69">
        <v>300</v>
      </c>
      <c r="C218" s="69"/>
      <c r="D218" s="69">
        <v>0</v>
      </c>
      <c r="E218" s="69">
        <v>0</v>
      </c>
      <c r="F218" s="71">
        <f t="shared" si="9"/>
        <v>300</v>
      </c>
    </row>
    <row r="219" spans="1:6" x14ac:dyDescent="0.35">
      <c r="A219" s="118" t="s">
        <v>211</v>
      </c>
      <c r="B219" s="119">
        <v>600</v>
      </c>
      <c r="C219" s="119"/>
      <c r="D219" s="119">
        <v>13</v>
      </c>
      <c r="E219" s="119">
        <f>E220</f>
        <v>15.6</v>
      </c>
      <c r="F219" s="120">
        <f t="shared" si="9"/>
        <v>584.4</v>
      </c>
    </row>
    <row r="220" spans="1:6" x14ac:dyDescent="0.35">
      <c r="A220" s="68" t="s">
        <v>211</v>
      </c>
      <c r="B220" s="69">
        <v>600</v>
      </c>
      <c r="C220" s="69"/>
      <c r="D220" s="69">
        <v>13</v>
      </c>
      <c r="E220" s="69">
        <v>15.6</v>
      </c>
      <c r="F220" s="71">
        <f t="shared" si="9"/>
        <v>584.4</v>
      </c>
    </row>
    <row r="221" spans="1:6" x14ac:dyDescent="0.35">
      <c r="A221" s="118" t="s">
        <v>212</v>
      </c>
      <c r="B221" s="119">
        <v>1850</v>
      </c>
      <c r="C221" s="119"/>
      <c r="D221" s="119">
        <v>270</v>
      </c>
      <c r="E221" s="119">
        <f>E222+E223</f>
        <v>242</v>
      </c>
      <c r="F221" s="120">
        <f t="shared" si="9"/>
        <v>1608</v>
      </c>
    </row>
    <row r="222" spans="1:6" x14ac:dyDescent="0.35">
      <c r="A222" s="68" t="s">
        <v>213</v>
      </c>
      <c r="B222" s="69">
        <v>1350</v>
      </c>
      <c r="C222" s="69"/>
      <c r="D222" s="69">
        <v>270</v>
      </c>
      <c r="E222" s="69">
        <v>242</v>
      </c>
      <c r="F222" s="71">
        <f t="shared" si="9"/>
        <v>1108</v>
      </c>
    </row>
    <row r="223" spans="1:6" x14ac:dyDescent="0.35">
      <c r="A223" s="68" t="s">
        <v>214</v>
      </c>
      <c r="B223" s="69">
        <v>500</v>
      </c>
      <c r="C223" s="69"/>
      <c r="D223" s="69">
        <v>0</v>
      </c>
      <c r="E223" s="69">
        <v>0</v>
      </c>
      <c r="F223" s="71">
        <f t="shared" si="9"/>
        <v>500</v>
      </c>
    </row>
    <row r="224" spans="1:6" x14ac:dyDescent="0.35">
      <c r="A224" s="118" t="s">
        <v>215</v>
      </c>
      <c r="B224" s="119">
        <v>1300</v>
      </c>
      <c r="C224" s="119"/>
      <c r="D224" s="119">
        <v>196</v>
      </c>
      <c r="E224" s="119">
        <f>E225+E226</f>
        <v>214.9</v>
      </c>
      <c r="F224" s="120">
        <f t="shared" si="9"/>
        <v>1085.0999999999999</v>
      </c>
    </row>
    <row r="225" spans="1:6" x14ac:dyDescent="0.35">
      <c r="A225" s="68" t="s">
        <v>215</v>
      </c>
      <c r="B225" s="69">
        <v>200</v>
      </c>
      <c r="C225" s="69"/>
      <c r="D225" s="69">
        <v>42</v>
      </c>
      <c r="E225" s="69">
        <v>26.9</v>
      </c>
      <c r="F225" s="71">
        <f t="shared" si="9"/>
        <v>173.1</v>
      </c>
    </row>
    <row r="226" spans="1:6" x14ac:dyDescent="0.35">
      <c r="A226" s="68" t="s">
        <v>216</v>
      </c>
      <c r="B226" s="69">
        <v>1100</v>
      </c>
      <c r="C226" s="69"/>
      <c r="D226" s="69">
        <v>154</v>
      </c>
      <c r="E226" s="69">
        <v>188</v>
      </c>
      <c r="F226" s="71">
        <f t="shared" si="9"/>
        <v>912</v>
      </c>
    </row>
    <row r="227" spans="1:6" x14ac:dyDescent="0.35">
      <c r="A227" s="118" t="s">
        <v>217</v>
      </c>
      <c r="B227" s="119">
        <v>2500</v>
      </c>
      <c r="C227" s="119"/>
      <c r="D227" s="119">
        <v>437</v>
      </c>
      <c r="E227" s="119">
        <f>E228+E229</f>
        <v>495.6</v>
      </c>
      <c r="F227" s="120">
        <f t="shared" si="9"/>
        <v>2004.4</v>
      </c>
    </row>
    <row r="228" spans="1:6" x14ac:dyDescent="0.35">
      <c r="A228" s="68" t="s">
        <v>217</v>
      </c>
      <c r="B228" s="69">
        <v>1000</v>
      </c>
      <c r="C228" s="69"/>
      <c r="D228" s="69">
        <v>69</v>
      </c>
      <c r="E228" s="69">
        <v>96.8</v>
      </c>
      <c r="F228" s="71">
        <f t="shared" si="9"/>
        <v>903.2</v>
      </c>
    </row>
    <row r="229" spans="1:6" x14ac:dyDescent="0.35">
      <c r="A229" s="68" t="s">
        <v>218</v>
      </c>
      <c r="B229" s="69">
        <v>1500</v>
      </c>
      <c r="C229" s="69"/>
      <c r="D229" s="69">
        <v>368</v>
      </c>
      <c r="E229" s="69">
        <v>398.8</v>
      </c>
      <c r="F229" s="71">
        <f t="shared" si="9"/>
        <v>1101.2</v>
      </c>
    </row>
    <row r="230" spans="1:6" x14ac:dyDescent="0.35">
      <c r="A230" s="118" t="s">
        <v>219</v>
      </c>
      <c r="B230" s="119">
        <v>1000</v>
      </c>
      <c r="C230" s="119"/>
      <c r="D230" s="119">
        <v>287</v>
      </c>
      <c r="E230" s="119">
        <f>E231</f>
        <v>361</v>
      </c>
      <c r="F230" s="120">
        <f t="shared" si="9"/>
        <v>639</v>
      </c>
    </row>
    <row r="231" spans="1:6" x14ac:dyDescent="0.35">
      <c r="A231" s="68" t="s">
        <v>219</v>
      </c>
      <c r="B231" s="69">
        <v>1000</v>
      </c>
      <c r="C231" s="69"/>
      <c r="D231" s="69">
        <v>287</v>
      </c>
      <c r="E231" s="69">
        <v>361</v>
      </c>
      <c r="F231" s="71">
        <f t="shared" si="9"/>
        <v>639</v>
      </c>
    </row>
    <row r="232" spans="1:6" x14ac:dyDescent="0.35">
      <c r="A232" s="118" t="s">
        <v>220</v>
      </c>
      <c r="B232" s="119">
        <v>500</v>
      </c>
      <c r="C232" s="119"/>
      <c r="D232" s="119">
        <v>91</v>
      </c>
      <c r="E232" s="119">
        <f>E233</f>
        <v>87</v>
      </c>
      <c r="F232" s="120">
        <f t="shared" si="9"/>
        <v>413</v>
      </c>
    </row>
    <row r="233" spans="1:6" x14ac:dyDescent="0.35">
      <c r="A233" s="68" t="s">
        <v>221</v>
      </c>
      <c r="B233" s="69">
        <v>500</v>
      </c>
      <c r="C233" s="69"/>
      <c r="D233" s="69">
        <v>91</v>
      </c>
      <c r="E233" s="69">
        <v>87</v>
      </c>
      <c r="F233" s="71">
        <f t="shared" si="9"/>
        <v>413</v>
      </c>
    </row>
    <row r="234" spans="1:6" x14ac:dyDescent="0.35">
      <c r="A234" s="118" t="s">
        <v>222</v>
      </c>
      <c r="B234" s="119">
        <v>1000</v>
      </c>
      <c r="C234" s="119"/>
      <c r="D234" s="119">
        <v>5</v>
      </c>
      <c r="E234" s="119">
        <f>E235</f>
        <v>5.6</v>
      </c>
      <c r="F234" s="120">
        <f t="shared" si="9"/>
        <v>994.4</v>
      </c>
    </row>
    <row r="235" spans="1:6" x14ac:dyDescent="0.35">
      <c r="A235" s="68" t="s">
        <v>223</v>
      </c>
      <c r="B235" s="69">
        <v>1000</v>
      </c>
      <c r="C235" s="69"/>
      <c r="D235" s="69">
        <v>5</v>
      </c>
      <c r="E235" s="69">
        <v>5.6</v>
      </c>
      <c r="F235" s="71">
        <f t="shared" si="9"/>
        <v>994.4</v>
      </c>
    </row>
    <row r="236" spans="1:6" x14ac:dyDescent="0.35">
      <c r="A236" s="118" t="s">
        <v>224</v>
      </c>
      <c r="B236" s="119">
        <v>500</v>
      </c>
      <c r="C236" s="119"/>
      <c r="D236" s="119">
        <v>102</v>
      </c>
      <c r="E236" s="119">
        <f>E237</f>
        <v>86.1</v>
      </c>
      <c r="F236" s="120">
        <f t="shared" si="9"/>
        <v>413.9</v>
      </c>
    </row>
    <row r="237" spans="1:6" x14ac:dyDescent="0.35">
      <c r="A237" s="68" t="s">
        <v>224</v>
      </c>
      <c r="B237" s="69">
        <v>500</v>
      </c>
      <c r="C237" s="69"/>
      <c r="D237" s="69">
        <v>102</v>
      </c>
      <c r="E237" s="11">
        <v>86.1</v>
      </c>
      <c r="F237" s="71">
        <f t="shared" si="9"/>
        <v>413.9</v>
      </c>
    </row>
    <row r="238" spans="1:6" x14ac:dyDescent="0.35">
      <c r="A238" s="118" t="s">
        <v>225</v>
      </c>
      <c r="B238" s="119">
        <v>300</v>
      </c>
      <c r="C238" s="119"/>
      <c r="D238" s="119">
        <v>75</v>
      </c>
      <c r="E238" s="119">
        <f>E239</f>
        <v>81.900000000000006</v>
      </c>
      <c r="F238" s="120">
        <f t="shared" si="9"/>
        <v>218.1</v>
      </c>
    </row>
    <row r="239" spans="1:6" x14ac:dyDescent="0.35">
      <c r="A239" s="68" t="s">
        <v>225</v>
      </c>
      <c r="B239" s="69">
        <v>300</v>
      </c>
      <c r="C239" s="69"/>
      <c r="D239" s="69">
        <v>75</v>
      </c>
      <c r="E239" s="69">
        <v>81.900000000000006</v>
      </c>
      <c r="F239" s="71">
        <f t="shared" si="9"/>
        <v>218.1</v>
      </c>
    </row>
    <row r="240" spans="1:6" x14ac:dyDescent="0.35">
      <c r="A240" s="118" t="s">
        <v>226</v>
      </c>
      <c r="B240" s="119">
        <v>800</v>
      </c>
      <c r="C240" s="119"/>
      <c r="D240" s="119">
        <v>237</v>
      </c>
      <c r="E240" s="119">
        <f>E241</f>
        <v>241.8</v>
      </c>
      <c r="F240" s="120">
        <f t="shared" si="9"/>
        <v>558.20000000000005</v>
      </c>
    </row>
    <row r="241" spans="1:6" x14ac:dyDescent="0.35">
      <c r="A241" s="68" t="s">
        <v>226</v>
      </c>
      <c r="B241" s="69">
        <v>800</v>
      </c>
      <c r="C241" s="69"/>
      <c r="D241" s="69">
        <v>237</v>
      </c>
      <c r="E241" s="69">
        <v>241.8</v>
      </c>
      <c r="F241" s="71">
        <f t="shared" si="9"/>
        <v>558.20000000000005</v>
      </c>
    </row>
    <row r="242" spans="1:6" x14ac:dyDescent="0.35">
      <c r="A242" s="118" t="s">
        <v>148</v>
      </c>
      <c r="B242" s="119">
        <v>900</v>
      </c>
      <c r="C242" s="119"/>
      <c r="D242" s="119">
        <v>0</v>
      </c>
      <c r="E242" s="119">
        <f>E243</f>
        <v>0</v>
      </c>
      <c r="F242" s="120">
        <f t="shared" si="9"/>
        <v>900</v>
      </c>
    </row>
    <row r="243" spans="1:6" x14ac:dyDescent="0.35">
      <c r="A243" s="68" t="s">
        <v>148</v>
      </c>
      <c r="B243" s="69">
        <v>900</v>
      </c>
      <c r="C243" s="69"/>
      <c r="D243" s="69">
        <v>0</v>
      </c>
      <c r="E243" s="69">
        <v>0</v>
      </c>
      <c r="F243" s="71">
        <f t="shared" si="9"/>
        <v>900</v>
      </c>
    </row>
    <row r="244" spans="1:6" x14ac:dyDescent="0.35">
      <c r="A244" s="118" t="s">
        <v>227</v>
      </c>
      <c r="B244" s="119">
        <v>500</v>
      </c>
      <c r="C244" s="119"/>
      <c r="D244" s="119">
        <v>63</v>
      </c>
      <c r="E244" s="119">
        <f>E245</f>
        <v>61.5</v>
      </c>
      <c r="F244" s="120">
        <f t="shared" si="9"/>
        <v>438.5</v>
      </c>
    </row>
    <row r="245" spans="1:6" x14ac:dyDescent="0.35">
      <c r="A245" s="68" t="s">
        <v>227</v>
      </c>
      <c r="B245" s="69">
        <v>500</v>
      </c>
      <c r="C245" s="69"/>
      <c r="D245" s="69">
        <v>63</v>
      </c>
      <c r="E245" s="69">
        <v>61.5</v>
      </c>
      <c r="F245" s="71">
        <f t="shared" si="9"/>
        <v>438.5</v>
      </c>
    </row>
    <row r="246" spans="1:6" x14ac:dyDescent="0.35">
      <c r="A246" s="118" t="s">
        <v>228</v>
      </c>
      <c r="B246" s="119">
        <v>800</v>
      </c>
      <c r="C246" s="119"/>
      <c r="D246" s="119">
        <v>211</v>
      </c>
      <c r="E246" s="119">
        <f>E247+E248</f>
        <v>186</v>
      </c>
      <c r="F246" s="120">
        <f t="shared" si="9"/>
        <v>614</v>
      </c>
    </row>
    <row r="247" spans="1:6" ht="26.5" x14ac:dyDescent="0.35">
      <c r="A247" s="128" t="s">
        <v>229</v>
      </c>
      <c r="B247" s="69">
        <v>100</v>
      </c>
      <c r="C247" s="69"/>
      <c r="D247" s="69">
        <v>0</v>
      </c>
      <c r="E247" s="69">
        <v>0</v>
      </c>
      <c r="F247" s="71">
        <f t="shared" si="9"/>
        <v>100</v>
      </c>
    </row>
    <row r="248" spans="1:6" x14ac:dyDescent="0.35">
      <c r="A248" s="68" t="s">
        <v>228</v>
      </c>
      <c r="B248" s="69">
        <v>700</v>
      </c>
      <c r="C248" s="69"/>
      <c r="D248" s="69">
        <v>211</v>
      </c>
      <c r="E248" s="69">
        <v>186</v>
      </c>
      <c r="F248" s="71">
        <f t="shared" si="9"/>
        <v>514</v>
      </c>
    </row>
    <row r="249" spans="1:6" x14ac:dyDescent="0.35">
      <c r="A249" s="118" t="s">
        <v>230</v>
      </c>
      <c r="B249" s="119">
        <v>700</v>
      </c>
      <c r="C249" s="119"/>
      <c r="D249" s="119">
        <v>213</v>
      </c>
      <c r="E249" s="119">
        <f>E250</f>
        <v>219.8</v>
      </c>
      <c r="F249" s="120">
        <f t="shared" si="9"/>
        <v>480.2</v>
      </c>
    </row>
    <row r="250" spans="1:6" x14ac:dyDescent="0.35">
      <c r="A250" s="68" t="s">
        <v>230</v>
      </c>
      <c r="B250" s="69">
        <v>700</v>
      </c>
      <c r="C250" s="69"/>
      <c r="D250" s="69">
        <v>213</v>
      </c>
      <c r="E250" s="69">
        <v>219.8</v>
      </c>
      <c r="F250" s="71">
        <f t="shared" si="9"/>
        <v>480.2</v>
      </c>
    </row>
    <row r="251" spans="1:6" x14ac:dyDescent="0.35">
      <c r="A251" s="118" t="s">
        <v>231</v>
      </c>
      <c r="B251" s="119">
        <v>200</v>
      </c>
      <c r="C251" s="119"/>
      <c r="D251" s="119">
        <v>0</v>
      </c>
      <c r="E251" s="119">
        <f>E252</f>
        <v>0</v>
      </c>
      <c r="F251" s="120">
        <f t="shared" si="9"/>
        <v>200</v>
      </c>
    </row>
    <row r="252" spans="1:6" x14ac:dyDescent="0.35">
      <c r="A252" s="68" t="s">
        <v>231</v>
      </c>
      <c r="B252" s="69">
        <v>200</v>
      </c>
      <c r="C252" s="69"/>
      <c r="D252" s="69">
        <v>0</v>
      </c>
      <c r="E252" s="69">
        <v>0</v>
      </c>
      <c r="F252" s="71">
        <f t="shared" si="9"/>
        <v>200</v>
      </c>
    </row>
    <row r="253" spans="1:6" x14ac:dyDescent="0.35">
      <c r="A253" s="118" t="s">
        <v>232</v>
      </c>
      <c r="B253" s="119">
        <v>500</v>
      </c>
      <c r="C253" s="119"/>
      <c r="D253" s="119">
        <v>0</v>
      </c>
      <c r="E253" s="119">
        <f>E254</f>
        <v>0</v>
      </c>
      <c r="F253" s="120">
        <f t="shared" si="9"/>
        <v>500</v>
      </c>
    </row>
    <row r="254" spans="1:6" x14ac:dyDescent="0.35">
      <c r="A254" s="68" t="s">
        <v>233</v>
      </c>
      <c r="B254" s="69">
        <v>500</v>
      </c>
      <c r="C254" s="69"/>
      <c r="D254" s="69">
        <v>0</v>
      </c>
      <c r="E254" s="69">
        <v>0</v>
      </c>
      <c r="F254" s="71">
        <f t="shared" si="9"/>
        <v>500</v>
      </c>
    </row>
    <row r="255" spans="1:6" x14ac:dyDescent="0.35">
      <c r="A255" s="118" t="s">
        <v>234</v>
      </c>
      <c r="B255" s="119">
        <v>260</v>
      </c>
      <c r="C255" s="119"/>
      <c r="D255" s="119">
        <v>86</v>
      </c>
      <c r="E255" s="119">
        <f>E256</f>
        <v>44.2</v>
      </c>
      <c r="F255" s="120">
        <f t="shared" si="9"/>
        <v>215.8</v>
      </c>
    </row>
    <row r="256" spans="1:6" x14ac:dyDescent="0.35">
      <c r="A256" s="68" t="s">
        <v>234</v>
      </c>
      <c r="B256" s="69">
        <v>260</v>
      </c>
      <c r="C256" s="69"/>
      <c r="D256" s="69">
        <v>86</v>
      </c>
      <c r="E256" s="11">
        <v>44.2</v>
      </c>
      <c r="F256" s="71">
        <f t="shared" si="9"/>
        <v>215.8</v>
      </c>
    </row>
    <row r="257" spans="1:6" x14ac:dyDescent="0.35">
      <c r="A257" s="118" t="s">
        <v>235</v>
      </c>
      <c r="B257" s="119">
        <v>800</v>
      </c>
      <c r="C257" s="119"/>
      <c r="D257" s="119">
        <v>210</v>
      </c>
      <c r="E257" s="119">
        <f>E258</f>
        <v>200</v>
      </c>
      <c r="F257" s="120">
        <f t="shared" si="9"/>
        <v>600</v>
      </c>
    </row>
    <row r="258" spans="1:6" x14ac:dyDescent="0.35">
      <c r="A258" s="68" t="s">
        <v>235</v>
      </c>
      <c r="B258" s="69">
        <v>800</v>
      </c>
      <c r="C258" s="69"/>
      <c r="D258" s="69">
        <v>210</v>
      </c>
      <c r="E258" s="69">
        <v>200</v>
      </c>
      <c r="F258" s="71">
        <f t="shared" si="9"/>
        <v>600</v>
      </c>
    </row>
    <row r="259" spans="1:6" x14ac:dyDescent="0.35">
      <c r="A259" s="118" t="s">
        <v>236</v>
      </c>
      <c r="B259" s="119">
        <v>400</v>
      </c>
      <c r="C259" s="119"/>
      <c r="D259" s="119">
        <v>64</v>
      </c>
      <c r="E259" s="119">
        <f>E260</f>
        <v>45.3</v>
      </c>
      <c r="F259" s="120">
        <f t="shared" si="9"/>
        <v>354.7</v>
      </c>
    </row>
    <row r="260" spans="1:6" x14ac:dyDescent="0.35">
      <c r="A260" s="68" t="s">
        <v>236</v>
      </c>
      <c r="B260" s="69">
        <v>400</v>
      </c>
      <c r="C260" s="69"/>
      <c r="D260" s="69">
        <v>64</v>
      </c>
      <c r="E260" s="69">
        <v>45.3</v>
      </c>
      <c r="F260" s="71">
        <f t="shared" si="9"/>
        <v>354.7</v>
      </c>
    </row>
    <row r="261" spans="1:6" x14ac:dyDescent="0.35">
      <c r="A261" s="118" t="s">
        <v>237</v>
      </c>
      <c r="B261" s="119">
        <v>900</v>
      </c>
      <c r="C261" s="119"/>
      <c r="D261" s="119">
        <v>261</v>
      </c>
      <c r="E261" s="119">
        <f>E262</f>
        <v>274</v>
      </c>
      <c r="F261" s="120">
        <f t="shared" si="9"/>
        <v>626</v>
      </c>
    </row>
    <row r="262" spans="1:6" x14ac:dyDescent="0.35">
      <c r="A262" s="68" t="s">
        <v>237</v>
      </c>
      <c r="B262" s="69">
        <v>900</v>
      </c>
      <c r="C262" s="69"/>
      <c r="D262" s="69">
        <v>261</v>
      </c>
      <c r="E262" s="69">
        <v>274</v>
      </c>
      <c r="F262" s="71">
        <f t="shared" si="9"/>
        <v>626</v>
      </c>
    </row>
    <row r="263" spans="1:6" x14ac:dyDescent="0.35">
      <c r="A263" s="118" t="s">
        <v>238</v>
      </c>
      <c r="B263" s="119">
        <v>1500</v>
      </c>
      <c r="C263" s="119"/>
      <c r="D263" s="119">
        <v>207</v>
      </c>
      <c r="E263" s="119">
        <f>E264</f>
        <v>207.5</v>
      </c>
      <c r="F263" s="120">
        <f t="shared" si="9"/>
        <v>1292.5</v>
      </c>
    </row>
    <row r="264" spans="1:6" x14ac:dyDescent="0.35">
      <c r="A264" s="68" t="s">
        <v>238</v>
      </c>
      <c r="B264" s="69">
        <v>1500</v>
      </c>
      <c r="C264" s="69"/>
      <c r="D264" s="69">
        <v>207</v>
      </c>
      <c r="E264" s="69">
        <v>207.5</v>
      </c>
      <c r="F264" s="71">
        <f t="shared" si="9"/>
        <v>1292.5</v>
      </c>
    </row>
    <row r="265" spans="1:6" ht="52.5" x14ac:dyDescent="0.35">
      <c r="A265" s="135" t="s">
        <v>239</v>
      </c>
      <c r="B265" s="119">
        <v>1800</v>
      </c>
      <c r="C265" s="119"/>
      <c r="D265" s="119">
        <v>808</v>
      </c>
      <c r="E265" s="119">
        <f>E266</f>
        <v>1040</v>
      </c>
      <c r="F265" s="120">
        <f t="shared" si="9"/>
        <v>760</v>
      </c>
    </row>
    <row r="266" spans="1:6" ht="39.5" x14ac:dyDescent="0.35">
      <c r="A266" s="141" t="s">
        <v>240</v>
      </c>
      <c r="B266" s="69">
        <v>1800</v>
      </c>
      <c r="C266" s="69"/>
      <c r="D266" s="69">
        <v>808</v>
      </c>
      <c r="E266" s="69">
        <v>1040</v>
      </c>
      <c r="F266" s="71">
        <f t="shared" si="9"/>
        <v>760</v>
      </c>
    </row>
    <row r="267" spans="1:6" x14ac:dyDescent="0.35">
      <c r="A267" s="118" t="s">
        <v>241</v>
      </c>
      <c r="B267" s="119">
        <v>900</v>
      </c>
      <c r="C267" s="119"/>
      <c r="D267" s="119">
        <v>97</v>
      </c>
      <c r="E267" s="119">
        <f>E268</f>
        <v>101</v>
      </c>
      <c r="F267" s="120">
        <f t="shared" si="9"/>
        <v>799</v>
      </c>
    </row>
    <row r="268" spans="1:6" x14ac:dyDescent="0.35">
      <c r="A268" s="68" t="s">
        <v>242</v>
      </c>
      <c r="B268" s="69">
        <v>900</v>
      </c>
      <c r="C268" s="69"/>
      <c r="D268" s="69">
        <v>97</v>
      </c>
      <c r="E268" s="69">
        <v>101</v>
      </c>
      <c r="F268" s="71">
        <f t="shared" si="9"/>
        <v>799</v>
      </c>
    </row>
    <row r="269" spans="1:6" x14ac:dyDescent="0.35">
      <c r="A269" s="118" t="s">
        <v>243</v>
      </c>
      <c r="B269" s="119">
        <v>1100</v>
      </c>
      <c r="C269" s="119"/>
      <c r="D269" s="119">
        <v>75</v>
      </c>
      <c r="E269" s="119">
        <f>E270</f>
        <v>68</v>
      </c>
      <c r="F269" s="120">
        <f t="shared" si="9"/>
        <v>1032</v>
      </c>
    </row>
    <row r="270" spans="1:6" x14ac:dyDescent="0.35">
      <c r="A270" s="133" t="s">
        <v>243</v>
      </c>
      <c r="B270" s="69">
        <v>1100</v>
      </c>
      <c r="C270" s="69"/>
      <c r="D270" s="69">
        <v>75</v>
      </c>
      <c r="E270" s="69">
        <v>68</v>
      </c>
      <c r="F270" s="71">
        <f t="shared" si="9"/>
        <v>1032</v>
      </c>
    </row>
    <row r="271" spans="1:6" x14ac:dyDescent="0.35">
      <c r="A271" s="118" t="s">
        <v>244</v>
      </c>
      <c r="B271" s="119">
        <v>1200</v>
      </c>
      <c r="C271" s="119"/>
      <c r="D271" s="119">
        <v>123</v>
      </c>
      <c r="E271" s="119">
        <f>E272</f>
        <v>204</v>
      </c>
      <c r="F271" s="120">
        <f t="shared" si="9"/>
        <v>996</v>
      </c>
    </row>
    <row r="272" spans="1:6" x14ac:dyDescent="0.35">
      <c r="A272" s="68" t="s">
        <v>244</v>
      </c>
      <c r="B272" s="69">
        <v>1200</v>
      </c>
      <c r="C272" s="69"/>
      <c r="D272" s="69">
        <v>123</v>
      </c>
      <c r="E272" s="69">
        <v>204</v>
      </c>
      <c r="F272" s="71">
        <f t="shared" si="9"/>
        <v>996</v>
      </c>
    </row>
    <row r="273" spans="1:6" x14ac:dyDescent="0.35">
      <c r="A273" s="118" t="s">
        <v>245</v>
      </c>
      <c r="B273" s="119">
        <v>1300</v>
      </c>
      <c r="C273" s="119"/>
      <c r="D273" s="119">
        <v>174</v>
      </c>
      <c r="E273" s="119">
        <f>E274</f>
        <v>163</v>
      </c>
      <c r="F273" s="120">
        <f t="shared" si="9"/>
        <v>1137</v>
      </c>
    </row>
    <row r="274" spans="1:6" x14ac:dyDescent="0.35">
      <c r="A274" s="68" t="s">
        <v>245</v>
      </c>
      <c r="B274" s="69">
        <v>1300</v>
      </c>
      <c r="C274" s="69"/>
      <c r="D274" s="69">
        <v>174</v>
      </c>
      <c r="E274" s="69">
        <v>163</v>
      </c>
      <c r="F274" s="71">
        <f t="shared" si="9"/>
        <v>1137</v>
      </c>
    </row>
    <row r="275" spans="1:6" x14ac:dyDescent="0.35">
      <c r="A275" s="118" t="s">
        <v>246</v>
      </c>
      <c r="B275" s="119">
        <v>400</v>
      </c>
      <c r="C275" s="119"/>
      <c r="D275" s="119">
        <v>47</v>
      </c>
      <c r="E275" s="119">
        <f>E276</f>
        <v>46.9</v>
      </c>
      <c r="F275" s="120">
        <f t="shared" si="9"/>
        <v>353.1</v>
      </c>
    </row>
    <row r="276" spans="1:6" x14ac:dyDescent="0.35">
      <c r="A276" s="68" t="s">
        <v>246</v>
      </c>
      <c r="B276" s="69">
        <v>400</v>
      </c>
      <c r="C276" s="69"/>
      <c r="D276" s="69">
        <v>47</v>
      </c>
      <c r="E276" s="69">
        <v>46.9</v>
      </c>
      <c r="F276" s="71">
        <f t="shared" si="9"/>
        <v>353.1</v>
      </c>
    </row>
    <row r="277" spans="1:6" ht="15" thickBot="1" x14ac:dyDescent="0.4">
      <c r="A277" s="121" t="s">
        <v>22</v>
      </c>
      <c r="B277" s="5">
        <f>B275+B273+B271+B269+B267+B265+B263+B261+B259+B257+B255+B253+B251+B249+B246+B244+B242+B240+B238+B236+B234+B232+B230+B227+B224+B221+B219+B217</f>
        <v>24810</v>
      </c>
      <c r="C277" s="5">
        <f>C275+C273+C271+C269+C267+C265+C263+C261+C259+C257+C255+C253+C251+C249+C246+C244+C242+C240+C238+C236+C234+C232+C230+C227+C224+C221+C219+C217</f>
        <v>0</v>
      </c>
      <c r="D277" s="5">
        <f>D275+D273+D271+D269+D267+D265+D263+D261+D259+D257+D255+D253+D251+D249+D246+D244+D242+D240+D238+D236+D234+D232+D230+D227+D224+D221+D219+D217</f>
        <v>4352</v>
      </c>
      <c r="E277" s="5">
        <f>E275+E273+E271+E269+E267+E265+E263+E261+E259+E257+E255+E253+E251+E249+E246+E244+E242+E240+E238+E236+E234+E232+E230+E227+E224+E221+E219+E217</f>
        <v>4692.7000000000007</v>
      </c>
      <c r="F277" s="122">
        <f>F275+F273+F271+F269+F267+F265+F263+F261+F259+F257+F255+F253+F251+F249+F246+F244+F242+F240+F238+F236+F234+F232+F230+F227+F224+F221+F219+F217</f>
        <v>20117.300000000003</v>
      </c>
    </row>
    <row r="278" spans="1:6" ht="15" thickTop="1" x14ac:dyDescent="0.35">
      <c r="A278" s="161" t="s">
        <v>247</v>
      </c>
      <c r="B278" s="162"/>
      <c r="C278" s="162"/>
      <c r="D278" s="162"/>
      <c r="E278" s="162"/>
      <c r="F278" s="163"/>
    </row>
    <row r="279" spans="1:6" x14ac:dyDescent="0.35">
      <c r="A279" s="118" t="s">
        <v>211</v>
      </c>
      <c r="B279" s="119">
        <v>100</v>
      </c>
      <c r="C279" s="119"/>
      <c r="D279" s="119">
        <v>0</v>
      </c>
      <c r="E279" s="119">
        <v>0</v>
      </c>
      <c r="F279" s="120">
        <f t="shared" ref="F279:F342" si="10">B279-E279</f>
        <v>100</v>
      </c>
    </row>
    <row r="280" spans="1:6" x14ac:dyDescent="0.35">
      <c r="A280" s="68" t="s">
        <v>211</v>
      </c>
      <c r="B280" s="69">
        <v>100</v>
      </c>
      <c r="C280" s="69"/>
      <c r="D280" s="69">
        <v>0</v>
      </c>
      <c r="E280" s="69">
        <v>0</v>
      </c>
      <c r="F280" s="71">
        <f t="shared" si="10"/>
        <v>100</v>
      </c>
    </row>
    <row r="281" spans="1:6" x14ac:dyDescent="0.35">
      <c r="A281" s="118" t="s">
        <v>212</v>
      </c>
      <c r="B281" s="119">
        <v>9900</v>
      </c>
      <c r="C281" s="119"/>
      <c r="D281" s="119">
        <v>980</v>
      </c>
      <c r="E281" s="119">
        <f>E282+E283</f>
        <v>1003</v>
      </c>
      <c r="F281" s="120">
        <f t="shared" si="10"/>
        <v>8897</v>
      </c>
    </row>
    <row r="282" spans="1:6" x14ac:dyDescent="0.35">
      <c r="A282" s="68" t="s">
        <v>213</v>
      </c>
      <c r="B282" s="69">
        <v>8900</v>
      </c>
      <c r="C282" s="69"/>
      <c r="D282" s="69">
        <v>980</v>
      </c>
      <c r="E282" s="69">
        <v>1003</v>
      </c>
      <c r="F282" s="71">
        <f t="shared" si="10"/>
        <v>7897</v>
      </c>
    </row>
    <row r="283" spans="1:6" x14ac:dyDescent="0.35">
      <c r="A283" s="68" t="s">
        <v>214</v>
      </c>
      <c r="B283" s="69">
        <v>1000</v>
      </c>
      <c r="C283" s="69"/>
      <c r="D283" s="69">
        <v>0</v>
      </c>
      <c r="E283" s="69">
        <v>0</v>
      </c>
      <c r="F283" s="71">
        <f t="shared" si="10"/>
        <v>1000</v>
      </c>
    </row>
    <row r="284" spans="1:6" x14ac:dyDescent="0.35">
      <c r="A284" s="118" t="s">
        <v>215</v>
      </c>
      <c r="B284" s="119">
        <v>7000</v>
      </c>
      <c r="C284" s="119"/>
      <c r="D284" s="119">
        <v>2091</v>
      </c>
      <c r="E284" s="119">
        <f>E285+E286+E287+E288</f>
        <v>1880.5</v>
      </c>
      <c r="F284" s="120">
        <f t="shared" si="10"/>
        <v>5119.5</v>
      </c>
    </row>
    <row r="285" spans="1:6" x14ac:dyDescent="0.35">
      <c r="A285" s="68" t="s">
        <v>215</v>
      </c>
      <c r="B285" s="69">
        <v>1000</v>
      </c>
      <c r="C285" s="69"/>
      <c r="D285" s="69">
        <v>120</v>
      </c>
      <c r="E285" s="11">
        <v>26.9</v>
      </c>
      <c r="F285" s="71">
        <f t="shared" si="10"/>
        <v>973.1</v>
      </c>
    </row>
    <row r="286" spans="1:6" x14ac:dyDescent="0.35">
      <c r="A286" s="68" t="s">
        <v>216</v>
      </c>
      <c r="B286" s="69">
        <v>2000</v>
      </c>
      <c r="C286" s="69"/>
      <c r="D286" s="69">
        <v>546</v>
      </c>
      <c r="E286" s="69">
        <v>359.6</v>
      </c>
      <c r="F286" s="71">
        <f t="shared" si="10"/>
        <v>1640.4</v>
      </c>
    </row>
    <row r="287" spans="1:6" x14ac:dyDescent="0.35">
      <c r="A287" s="68" t="s">
        <v>248</v>
      </c>
      <c r="B287" s="69">
        <v>2000</v>
      </c>
      <c r="C287" s="69"/>
      <c r="D287" s="69">
        <v>391</v>
      </c>
      <c r="E287" s="69">
        <v>459</v>
      </c>
      <c r="F287" s="71">
        <f t="shared" si="10"/>
        <v>1541</v>
      </c>
    </row>
    <row r="288" spans="1:6" x14ac:dyDescent="0.35">
      <c r="A288" s="68" t="s">
        <v>249</v>
      </c>
      <c r="B288" s="69">
        <v>2000</v>
      </c>
      <c r="C288" s="69"/>
      <c r="D288" s="69">
        <v>1034</v>
      </c>
      <c r="E288" s="69">
        <v>1035</v>
      </c>
      <c r="F288" s="71">
        <f t="shared" si="10"/>
        <v>965</v>
      </c>
    </row>
    <row r="289" spans="1:6" x14ac:dyDescent="0.35">
      <c r="A289" s="118" t="s">
        <v>217</v>
      </c>
      <c r="B289" s="119">
        <v>1500</v>
      </c>
      <c r="C289" s="119"/>
      <c r="D289" s="119">
        <v>125</v>
      </c>
      <c r="E289" s="119">
        <f>E290</f>
        <v>143</v>
      </c>
      <c r="F289" s="120">
        <f t="shared" si="10"/>
        <v>1357</v>
      </c>
    </row>
    <row r="290" spans="1:6" x14ac:dyDescent="0.35">
      <c r="A290" s="68" t="s">
        <v>217</v>
      </c>
      <c r="B290" s="69">
        <v>1500</v>
      </c>
      <c r="C290" s="69"/>
      <c r="D290" s="69">
        <v>125</v>
      </c>
      <c r="E290" s="69">
        <v>143</v>
      </c>
      <c r="F290" s="71">
        <f t="shared" si="10"/>
        <v>1357</v>
      </c>
    </row>
    <row r="291" spans="1:6" x14ac:dyDescent="0.35">
      <c r="A291" s="118" t="s">
        <v>219</v>
      </c>
      <c r="B291" s="119">
        <v>1000</v>
      </c>
      <c r="C291" s="119"/>
      <c r="D291" s="119">
        <v>244</v>
      </c>
      <c r="E291" s="119">
        <f>E292</f>
        <v>238</v>
      </c>
      <c r="F291" s="120">
        <f t="shared" si="10"/>
        <v>762</v>
      </c>
    </row>
    <row r="292" spans="1:6" x14ac:dyDescent="0.35">
      <c r="A292" s="68" t="s">
        <v>219</v>
      </c>
      <c r="B292" s="69">
        <v>1000</v>
      </c>
      <c r="C292" s="69"/>
      <c r="D292" s="69">
        <v>244</v>
      </c>
      <c r="E292" s="69">
        <v>238</v>
      </c>
      <c r="F292" s="71">
        <f t="shared" si="10"/>
        <v>762</v>
      </c>
    </row>
    <row r="293" spans="1:6" x14ac:dyDescent="0.35">
      <c r="A293" s="118" t="s">
        <v>220</v>
      </c>
      <c r="B293" s="119">
        <v>900</v>
      </c>
      <c r="C293" s="119"/>
      <c r="D293" s="119">
        <v>0</v>
      </c>
      <c r="E293" s="119">
        <f>E294</f>
        <v>0</v>
      </c>
      <c r="F293" s="120">
        <f t="shared" si="10"/>
        <v>900</v>
      </c>
    </row>
    <row r="294" spans="1:6" x14ac:dyDescent="0.35">
      <c r="A294" s="68" t="s">
        <v>221</v>
      </c>
      <c r="B294" s="69">
        <v>900</v>
      </c>
      <c r="C294" s="69"/>
      <c r="D294" s="69">
        <v>0</v>
      </c>
      <c r="E294" s="69">
        <v>0</v>
      </c>
      <c r="F294" s="71">
        <f t="shared" si="10"/>
        <v>900</v>
      </c>
    </row>
    <row r="295" spans="1:6" x14ac:dyDescent="0.35">
      <c r="A295" s="118" t="s">
        <v>222</v>
      </c>
      <c r="B295" s="119">
        <v>4000</v>
      </c>
      <c r="C295" s="119"/>
      <c r="D295" s="119">
        <v>829</v>
      </c>
      <c r="E295" s="119">
        <f>E296</f>
        <v>816</v>
      </c>
      <c r="F295" s="120">
        <f t="shared" si="10"/>
        <v>3184</v>
      </c>
    </row>
    <row r="296" spans="1:6" x14ac:dyDescent="0.35">
      <c r="A296" s="68" t="s">
        <v>223</v>
      </c>
      <c r="B296" s="69">
        <v>4000</v>
      </c>
      <c r="C296" s="69"/>
      <c r="D296" s="69">
        <v>829</v>
      </c>
      <c r="E296" s="69">
        <v>816</v>
      </c>
      <c r="F296" s="71">
        <f t="shared" si="10"/>
        <v>3184</v>
      </c>
    </row>
    <row r="297" spans="1:6" x14ac:dyDescent="0.35">
      <c r="A297" s="118" t="s">
        <v>224</v>
      </c>
      <c r="B297" s="119">
        <v>2000</v>
      </c>
      <c r="C297" s="119"/>
      <c r="D297" s="119">
        <v>405</v>
      </c>
      <c r="E297" s="119">
        <f>E298</f>
        <v>381</v>
      </c>
      <c r="F297" s="120">
        <f t="shared" si="10"/>
        <v>1619</v>
      </c>
    </row>
    <row r="298" spans="1:6" x14ac:dyDescent="0.35">
      <c r="A298" s="68" t="s">
        <v>224</v>
      </c>
      <c r="B298" s="69">
        <v>2000</v>
      </c>
      <c r="C298" s="69"/>
      <c r="D298" s="69">
        <v>405</v>
      </c>
      <c r="E298" s="69">
        <v>381</v>
      </c>
      <c r="F298" s="71">
        <f t="shared" si="10"/>
        <v>1619</v>
      </c>
    </row>
    <row r="299" spans="1:6" x14ac:dyDescent="0.35">
      <c r="A299" s="118" t="s">
        <v>226</v>
      </c>
      <c r="B299" s="119">
        <v>500</v>
      </c>
      <c r="C299" s="119"/>
      <c r="D299" s="119">
        <v>192</v>
      </c>
      <c r="E299" s="119">
        <f>E300</f>
        <v>244</v>
      </c>
      <c r="F299" s="120">
        <f t="shared" si="10"/>
        <v>256</v>
      </c>
    </row>
    <row r="300" spans="1:6" x14ac:dyDescent="0.35">
      <c r="A300" s="68" t="s">
        <v>226</v>
      </c>
      <c r="B300" s="69">
        <v>500</v>
      </c>
      <c r="C300" s="69"/>
      <c r="D300" s="69">
        <v>192</v>
      </c>
      <c r="E300" s="69">
        <v>244</v>
      </c>
      <c r="F300" s="71">
        <f t="shared" si="10"/>
        <v>256</v>
      </c>
    </row>
    <row r="301" spans="1:6" x14ac:dyDescent="0.35">
      <c r="A301" s="118" t="s">
        <v>228</v>
      </c>
      <c r="B301" s="119">
        <v>3900</v>
      </c>
      <c r="C301" s="119"/>
      <c r="D301" s="119">
        <v>498</v>
      </c>
      <c r="E301" s="119">
        <f>E302+E303+E304</f>
        <v>559.20000000000005</v>
      </c>
      <c r="F301" s="120">
        <f t="shared" si="10"/>
        <v>3340.8</v>
      </c>
    </row>
    <row r="302" spans="1:6" ht="26.5" x14ac:dyDescent="0.35">
      <c r="A302" s="128" t="s">
        <v>229</v>
      </c>
      <c r="B302" s="69">
        <v>400</v>
      </c>
      <c r="C302" s="69"/>
      <c r="D302" s="69">
        <v>9</v>
      </c>
      <c r="E302" s="69">
        <v>8.6999999999999993</v>
      </c>
      <c r="F302" s="71">
        <f t="shared" si="10"/>
        <v>391.3</v>
      </c>
    </row>
    <row r="303" spans="1:6" x14ac:dyDescent="0.35">
      <c r="A303" s="68" t="s">
        <v>228</v>
      </c>
      <c r="B303" s="69">
        <v>500</v>
      </c>
      <c r="C303" s="69"/>
      <c r="D303" s="69">
        <v>85</v>
      </c>
      <c r="E303" s="69">
        <v>117</v>
      </c>
      <c r="F303" s="71">
        <f t="shared" si="10"/>
        <v>383</v>
      </c>
    </row>
    <row r="304" spans="1:6" x14ac:dyDescent="0.35">
      <c r="A304" s="68" t="s">
        <v>250</v>
      </c>
      <c r="B304" s="69">
        <v>3000</v>
      </c>
      <c r="C304" s="69"/>
      <c r="D304" s="69">
        <v>404</v>
      </c>
      <c r="E304" s="69">
        <v>433.5</v>
      </c>
      <c r="F304" s="71">
        <f t="shared" si="10"/>
        <v>2566.5</v>
      </c>
    </row>
    <row r="305" spans="1:6" x14ac:dyDescent="0.35">
      <c r="A305" s="118" t="s">
        <v>232</v>
      </c>
      <c r="B305" s="119">
        <v>1500</v>
      </c>
      <c r="C305" s="119"/>
      <c r="D305" s="119">
        <v>631</v>
      </c>
      <c r="E305" s="119">
        <f>E306</f>
        <v>672.7</v>
      </c>
      <c r="F305" s="120">
        <f t="shared" si="10"/>
        <v>827.3</v>
      </c>
    </row>
    <row r="306" spans="1:6" x14ac:dyDescent="0.35">
      <c r="A306" s="68" t="s">
        <v>233</v>
      </c>
      <c r="B306" s="69">
        <v>1500</v>
      </c>
      <c r="C306" s="69"/>
      <c r="D306" s="69">
        <v>631</v>
      </c>
      <c r="E306" s="69">
        <v>672.7</v>
      </c>
      <c r="F306" s="71">
        <f t="shared" si="10"/>
        <v>827.3</v>
      </c>
    </row>
    <row r="307" spans="1:6" x14ac:dyDescent="0.35">
      <c r="A307" s="118" t="s">
        <v>218</v>
      </c>
      <c r="B307" s="119">
        <v>1500</v>
      </c>
      <c r="C307" s="119"/>
      <c r="D307" s="119">
        <v>441</v>
      </c>
      <c r="E307" s="119">
        <f>E308</f>
        <v>370</v>
      </c>
      <c r="F307" s="120">
        <f t="shared" si="10"/>
        <v>1130</v>
      </c>
    </row>
    <row r="308" spans="1:6" x14ac:dyDescent="0.35">
      <c r="A308" s="68" t="s">
        <v>218</v>
      </c>
      <c r="B308" s="69">
        <v>1500</v>
      </c>
      <c r="C308" s="69"/>
      <c r="D308" s="69">
        <v>441</v>
      </c>
      <c r="E308" s="69">
        <v>370</v>
      </c>
      <c r="F308" s="71">
        <f t="shared" si="10"/>
        <v>1130</v>
      </c>
    </row>
    <row r="309" spans="1:6" x14ac:dyDescent="0.35">
      <c r="A309" s="118" t="s">
        <v>234</v>
      </c>
      <c r="B309" s="119">
        <v>8000</v>
      </c>
      <c r="C309" s="119"/>
      <c r="D309" s="119">
        <v>553</v>
      </c>
      <c r="E309" s="119">
        <f>E310</f>
        <v>286</v>
      </c>
      <c r="F309" s="120">
        <f t="shared" si="10"/>
        <v>7714</v>
      </c>
    </row>
    <row r="310" spans="1:6" x14ac:dyDescent="0.35">
      <c r="A310" s="68" t="s">
        <v>234</v>
      </c>
      <c r="B310" s="69">
        <v>8000</v>
      </c>
      <c r="C310" s="69"/>
      <c r="D310" s="69">
        <v>553</v>
      </c>
      <c r="E310" s="11">
        <v>286</v>
      </c>
      <c r="F310" s="71">
        <f t="shared" si="10"/>
        <v>7714</v>
      </c>
    </row>
    <row r="311" spans="1:6" x14ac:dyDescent="0.35">
      <c r="A311" s="118" t="s">
        <v>251</v>
      </c>
      <c r="B311" s="119">
        <v>1500</v>
      </c>
      <c r="C311" s="119"/>
      <c r="D311" s="119">
        <v>10</v>
      </c>
      <c r="E311" s="119">
        <f>E312</f>
        <v>7.8</v>
      </c>
      <c r="F311" s="120">
        <f t="shared" si="10"/>
        <v>1492.2</v>
      </c>
    </row>
    <row r="312" spans="1:6" x14ac:dyDescent="0.35">
      <c r="A312" s="68" t="s">
        <v>251</v>
      </c>
      <c r="B312" s="69">
        <v>1500</v>
      </c>
      <c r="C312" s="69"/>
      <c r="D312" s="69">
        <v>10</v>
      </c>
      <c r="E312" s="69">
        <v>7.8</v>
      </c>
      <c r="F312" s="71">
        <f t="shared" si="10"/>
        <v>1492.2</v>
      </c>
    </row>
    <row r="313" spans="1:6" x14ac:dyDescent="0.35">
      <c r="A313" s="118" t="s">
        <v>235</v>
      </c>
      <c r="B313" s="119">
        <v>200</v>
      </c>
      <c r="C313" s="119"/>
      <c r="D313" s="119">
        <v>0</v>
      </c>
      <c r="E313" s="119">
        <f>E314</f>
        <v>0</v>
      </c>
      <c r="F313" s="120">
        <f t="shared" si="10"/>
        <v>200</v>
      </c>
    </row>
    <row r="314" spans="1:6" x14ac:dyDescent="0.35">
      <c r="A314" s="68" t="s">
        <v>235</v>
      </c>
      <c r="B314" s="69">
        <v>200</v>
      </c>
      <c r="C314" s="69"/>
      <c r="D314" s="69">
        <v>0</v>
      </c>
      <c r="E314" s="69">
        <v>0</v>
      </c>
      <c r="F314" s="71">
        <f t="shared" si="10"/>
        <v>200</v>
      </c>
    </row>
    <row r="315" spans="1:6" x14ac:dyDescent="0.35">
      <c r="A315" s="118" t="s">
        <v>252</v>
      </c>
      <c r="B315" s="119">
        <v>4000</v>
      </c>
      <c r="C315" s="119"/>
      <c r="D315" s="119">
        <v>776</v>
      </c>
      <c r="E315" s="119">
        <f>E316</f>
        <v>760</v>
      </c>
      <c r="F315" s="120">
        <f t="shared" si="10"/>
        <v>3240</v>
      </c>
    </row>
    <row r="316" spans="1:6" x14ac:dyDescent="0.35">
      <c r="A316" s="68" t="s">
        <v>252</v>
      </c>
      <c r="B316" s="69">
        <v>4000</v>
      </c>
      <c r="C316" s="69"/>
      <c r="D316" s="69">
        <v>776</v>
      </c>
      <c r="E316" s="69">
        <v>760</v>
      </c>
      <c r="F316" s="71">
        <f t="shared" si="10"/>
        <v>3240</v>
      </c>
    </row>
    <row r="317" spans="1:6" x14ac:dyDescent="0.35">
      <c r="A317" s="118" t="s">
        <v>253</v>
      </c>
      <c r="B317" s="119">
        <v>1000</v>
      </c>
      <c r="C317" s="119"/>
      <c r="D317" s="119">
        <v>6</v>
      </c>
      <c r="E317" s="119">
        <f>E318</f>
        <v>6.5</v>
      </c>
      <c r="F317" s="120">
        <f t="shared" si="10"/>
        <v>993.5</v>
      </c>
    </row>
    <row r="318" spans="1:6" x14ac:dyDescent="0.35">
      <c r="A318" s="68" t="s">
        <v>253</v>
      </c>
      <c r="B318" s="69">
        <v>1000</v>
      </c>
      <c r="C318" s="69"/>
      <c r="D318" s="69">
        <v>6</v>
      </c>
      <c r="E318" s="69">
        <v>6.5</v>
      </c>
      <c r="F318" s="71">
        <f t="shared" si="10"/>
        <v>993.5</v>
      </c>
    </row>
    <row r="319" spans="1:6" x14ac:dyDescent="0.35">
      <c r="A319" s="118" t="s">
        <v>237</v>
      </c>
      <c r="B319" s="119">
        <v>600</v>
      </c>
      <c r="C319" s="119"/>
      <c r="D319" s="119">
        <v>1</v>
      </c>
      <c r="E319" s="119">
        <f>E320</f>
        <v>0.7</v>
      </c>
      <c r="F319" s="120">
        <f t="shared" si="10"/>
        <v>599.29999999999995</v>
      </c>
    </row>
    <row r="320" spans="1:6" x14ac:dyDescent="0.35">
      <c r="A320" s="68" t="s">
        <v>237</v>
      </c>
      <c r="B320" s="69">
        <v>600</v>
      </c>
      <c r="C320" s="69"/>
      <c r="D320" s="69">
        <v>1</v>
      </c>
      <c r="E320" s="69">
        <v>0.7</v>
      </c>
      <c r="F320" s="71">
        <f t="shared" si="10"/>
        <v>599.29999999999995</v>
      </c>
    </row>
    <row r="321" spans="1:6" x14ac:dyDescent="0.35">
      <c r="A321" s="118" t="s">
        <v>238</v>
      </c>
      <c r="B321" s="119">
        <v>500</v>
      </c>
      <c r="C321" s="119"/>
      <c r="D321" s="119">
        <v>59</v>
      </c>
      <c r="E321" s="119">
        <f>E322</f>
        <v>50.3</v>
      </c>
      <c r="F321" s="120">
        <f t="shared" si="10"/>
        <v>449.7</v>
      </c>
    </row>
    <row r="322" spans="1:6" x14ac:dyDescent="0.35">
      <c r="A322" s="68" t="s">
        <v>238</v>
      </c>
      <c r="B322" s="69">
        <v>500</v>
      </c>
      <c r="C322" s="69"/>
      <c r="D322" s="69">
        <v>59</v>
      </c>
      <c r="E322" s="69">
        <v>50.3</v>
      </c>
      <c r="F322" s="71">
        <f t="shared" si="10"/>
        <v>449.7</v>
      </c>
    </row>
    <row r="323" spans="1:6" x14ac:dyDescent="0.35">
      <c r="A323" s="118" t="s">
        <v>254</v>
      </c>
      <c r="B323" s="119">
        <v>3000</v>
      </c>
      <c r="C323" s="119"/>
      <c r="D323" s="119">
        <v>1402</v>
      </c>
      <c r="E323" s="119">
        <f>E324</f>
        <v>1441</v>
      </c>
      <c r="F323" s="120">
        <f t="shared" si="10"/>
        <v>1559</v>
      </c>
    </row>
    <row r="324" spans="1:6" x14ac:dyDescent="0.35">
      <c r="A324" s="68" t="s">
        <v>254</v>
      </c>
      <c r="B324" s="69">
        <v>3000</v>
      </c>
      <c r="C324" s="69"/>
      <c r="D324" s="69">
        <v>1402</v>
      </c>
      <c r="E324" s="69">
        <v>1441</v>
      </c>
      <c r="F324" s="71">
        <f t="shared" si="10"/>
        <v>1559</v>
      </c>
    </row>
    <row r="325" spans="1:6" x14ac:dyDescent="0.35">
      <c r="A325" s="118" t="s">
        <v>244</v>
      </c>
      <c r="B325" s="119">
        <v>2200</v>
      </c>
      <c r="C325" s="119"/>
      <c r="D325" s="119">
        <v>198</v>
      </c>
      <c r="E325" s="119">
        <f>E326</f>
        <v>184.8</v>
      </c>
      <c r="F325" s="120">
        <f t="shared" si="10"/>
        <v>2015.2</v>
      </c>
    </row>
    <row r="326" spans="1:6" x14ac:dyDescent="0.35">
      <c r="A326" s="68" t="s">
        <v>244</v>
      </c>
      <c r="B326" s="69">
        <v>2200</v>
      </c>
      <c r="C326" s="69"/>
      <c r="D326" s="69">
        <v>198</v>
      </c>
      <c r="E326" s="69">
        <v>184.8</v>
      </c>
      <c r="F326" s="71">
        <f t="shared" si="10"/>
        <v>2015.2</v>
      </c>
    </row>
    <row r="327" spans="1:6" x14ac:dyDescent="0.35">
      <c r="A327" s="118" t="s">
        <v>255</v>
      </c>
      <c r="B327" s="119">
        <v>1000</v>
      </c>
      <c r="C327" s="119"/>
      <c r="D327" s="119">
        <v>796</v>
      </c>
      <c r="E327" s="119">
        <f>E328</f>
        <v>757.8</v>
      </c>
      <c r="F327" s="120">
        <f t="shared" si="10"/>
        <v>242.20000000000005</v>
      </c>
    </row>
    <row r="328" spans="1:6" x14ac:dyDescent="0.35">
      <c r="A328" s="68" t="s">
        <v>255</v>
      </c>
      <c r="B328" s="69">
        <v>1000</v>
      </c>
      <c r="C328" s="69"/>
      <c r="D328" s="69">
        <v>796</v>
      </c>
      <c r="E328" s="69">
        <v>757.8</v>
      </c>
      <c r="F328" s="71">
        <f t="shared" si="10"/>
        <v>242.20000000000005</v>
      </c>
    </row>
    <row r="329" spans="1:6" x14ac:dyDescent="0.35">
      <c r="A329" s="118" t="s">
        <v>256</v>
      </c>
      <c r="B329" s="119">
        <v>1500</v>
      </c>
      <c r="C329" s="119"/>
      <c r="D329" s="119">
        <v>716</v>
      </c>
      <c r="E329" s="119">
        <f>E330</f>
        <v>763</v>
      </c>
      <c r="F329" s="120">
        <f t="shared" si="10"/>
        <v>737</v>
      </c>
    </row>
    <row r="330" spans="1:6" x14ac:dyDescent="0.35">
      <c r="A330" s="68" t="s">
        <v>257</v>
      </c>
      <c r="B330" s="69">
        <v>1500</v>
      </c>
      <c r="C330" s="69"/>
      <c r="D330" s="69">
        <v>716</v>
      </c>
      <c r="E330" s="69">
        <v>763</v>
      </c>
      <c r="F330" s="71">
        <f t="shared" si="10"/>
        <v>737</v>
      </c>
    </row>
    <row r="331" spans="1:6" x14ac:dyDescent="0.35">
      <c r="A331" s="118" t="s">
        <v>245</v>
      </c>
      <c r="B331" s="119">
        <v>1200</v>
      </c>
      <c r="C331" s="119"/>
      <c r="D331" s="119">
        <v>25</v>
      </c>
      <c r="E331" s="119">
        <f>E332</f>
        <v>31</v>
      </c>
      <c r="F331" s="120">
        <f t="shared" si="10"/>
        <v>1169</v>
      </c>
    </row>
    <row r="332" spans="1:6" x14ac:dyDescent="0.35">
      <c r="A332" s="68" t="s">
        <v>245</v>
      </c>
      <c r="B332" s="69">
        <v>1200</v>
      </c>
      <c r="C332" s="69"/>
      <c r="D332" s="69">
        <v>25</v>
      </c>
      <c r="E332" s="69">
        <v>31</v>
      </c>
      <c r="F332" s="71">
        <f t="shared" si="10"/>
        <v>1169</v>
      </c>
    </row>
    <row r="333" spans="1:6" x14ac:dyDescent="0.35">
      <c r="A333" s="118" t="s">
        <v>258</v>
      </c>
      <c r="B333" s="119">
        <v>34900</v>
      </c>
      <c r="C333" s="119"/>
      <c r="D333" s="119">
        <v>6538.1</v>
      </c>
      <c r="E333" s="119">
        <f>E334+E335+E336+E337+E338+E339+E340+E341+E342+E343+E344</f>
        <v>6440</v>
      </c>
      <c r="F333" s="120">
        <f t="shared" si="10"/>
        <v>28460</v>
      </c>
    </row>
    <row r="334" spans="1:6" x14ac:dyDescent="0.35">
      <c r="A334" s="133" t="s">
        <v>259</v>
      </c>
      <c r="B334" s="69">
        <v>4000</v>
      </c>
      <c r="C334" s="69"/>
      <c r="D334" s="69">
        <v>1038</v>
      </c>
      <c r="E334" s="11">
        <v>710</v>
      </c>
      <c r="F334" s="71">
        <f t="shared" si="10"/>
        <v>3290</v>
      </c>
    </row>
    <row r="335" spans="1:6" x14ac:dyDescent="0.35">
      <c r="A335" s="68" t="s">
        <v>260</v>
      </c>
      <c r="B335" s="69">
        <v>2000</v>
      </c>
      <c r="C335" s="69"/>
      <c r="D335" s="69">
        <v>0.1</v>
      </c>
      <c r="E335" s="69">
        <v>0.1</v>
      </c>
      <c r="F335" s="71">
        <f t="shared" si="10"/>
        <v>1999.9</v>
      </c>
    </row>
    <row r="336" spans="1:6" x14ac:dyDescent="0.35">
      <c r="A336" s="68" t="s">
        <v>261</v>
      </c>
      <c r="B336" s="69">
        <v>3700</v>
      </c>
      <c r="C336" s="69"/>
      <c r="D336" s="69">
        <v>6</v>
      </c>
      <c r="E336" s="69">
        <v>2.9</v>
      </c>
      <c r="F336" s="71">
        <f t="shared" si="10"/>
        <v>3697.1</v>
      </c>
    </row>
    <row r="337" spans="1:6" x14ac:dyDescent="0.35">
      <c r="A337" s="68" t="s">
        <v>262</v>
      </c>
      <c r="B337" s="69">
        <v>1500</v>
      </c>
      <c r="C337" s="69"/>
      <c r="D337" s="69">
        <v>206</v>
      </c>
      <c r="E337" s="69">
        <v>194.8</v>
      </c>
      <c r="F337" s="71">
        <f t="shared" si="10"/>
        <v>1305.2</v>
      </c>
    </row>
    <row r="338" spans="1:6" x14ac:dyDescent="0.35">
      <c r="A338" s="68" t="s">
        <v>263</v>
      </c>
      <c r="B338" s="69">
        <v>2000</v>
      </c>
      <c r="C338" s="69"/>
      <c r="D338" s="69">
        <v>17</v>
      </c>
      <c r="E338" s="142">
        <v>2.7</v>
      </c>
      <c r="F338" s="71">
        <f t="shared" si="10"/>
        <v>1997.3</v>
      </c>
    </row>
    <row r="339" spans="1:6" x14ac:dyDescent="0.35">
      <c r="A339" s="68" t="s">
        <v>264</v>
      </c>
      <c r="B339" s="69">
        <v>6000</v>
      </c>
      <c r="C339" s="69"/>
      <c r="D339" s="69">
        <v>106</v>
      </c>
      <c r="E339" s="69">
        <v>77.8</v>
      </c>
      <c r="F339" s="71">
        <f t="shared" si="10"/>
        <v>5922.2</v>
      </c>
    </row>
    <row r="340" spans="1:6" x14ac:dyDescent="0.35">
      <c r="A340" s="68" t="s">
        <v>265</v>
      </c>
      <c r="B340" s="69">
        <v>8000</v>
      </c>
      <c r="C340" s="69"/>
      <c r="D340" s="69">
        <v>3591</v>
      </c>
      <c r="E340" s="69">
        <v>3805</v>
      </c>
      <c r="F340" s="71">
        <f t="shared" si="10"/>
        <v>4195</v>
      </c>
    </row>
    <row r="341" spans="1:6" x14ac:dyDescent="0.35">
      <c r="A341" s="68" t="s">
        <v>266</v>
      </c>
      <c r="B341" s="69">
        <v>1000</v>
      </c>
      <c r="C341" s="69"/>
      <c r="D341" s="69">
        <v>0</v>
      </c>
      <c r="E341" s="69">
        <v>0</v>
      </c>
      <c r="F341" s="71">
        <f t="shared" si="10"/>
        <v>1000</v>
      </c>
    </row>
    <row r="342" spans="1:6" x14ac:dyDescent="0.35">
      <c r="A342" s="68" t="s">
        <v>267</v>
      </c>
      <c r="B342" s="69">
        <v>2000</v>
      </c>
      <c r="C342" s="69"/>
      <c r="D342" s="69">
        <v>617</v>
      </c>
      <c r="E342" s="69">
        <v>672</v>
      </c>
      <c r="F342" s="71">
        <f t="shared" si="10"/>
        <v>1328</v>
      </c>
    </row>
    <row r="343" spans="1:6" x14ac:dyDescent="0.35">
      <c r="A343" s="68" t="s">
        <v>268</v>
      </c>
      <c r="B343" s="69">
        <v>3500</v>
      </c>
      <c r="C343" s="69"/>
      <c r="D343" s="69">
        <v>864</v>
      </c>
      <c r="E343" s="69">
        <v>887.9</v>
      </c>
      <c r="F343" s="71">
        <f t="shared" ref="F343:F348" si="11">B343-E343</f>
        <v>2612.1</v>
      </c>
    </row>
    <row r="344" spans="1:6" x14ac:dyDescent="0.35">
      <c r="A344" s="68" t="s">
        <v>269</v>
      </c>
      <c r="B344" s="69">
        <v>1200</v>
      </c>
      <c r="C344" s="69"/>
      <c r="D344" s="69">
        <v>93</v>
      </c>
      <c r="E344" s="69">
        <v>86.8</v>
      </c>
      <c r="F344" s="71">
        <f t="shared" si="11"/>
        <v>1113.2</v>
      </c>
    </row>
    <row r="345" spans="1:6" x14ac:dyDescent="0.35">
      <c r="A345" s="118" t="s">
        <v>246</v>
      </c>
      <c r="B345" s="119">
        <v>600</v>
      </c>
      <c r="C345" s="119"/>
      <c r="D345" s="119">
        <v>0</v>
      </c>
      <c r="E345" s="119">
        <f>E346</f>
        <v>0</v>
      </c>
      <c r="F345" s="120">
        <f t="shared" si="11"/>
        <v>600</v>
      </c>
    </row>
    <row r="346" spans="1:6" x14ac:dyDescent="0.35">
      <c r="A346" s="68" t="s">
        <v>246</v>
      </c>
      <c r="B346" s="69">
        <v>600</v>
      </c>
      <c r="C346" s="69"/>
      <c r="D346" s="69">
        <v>0</v>
      </c>
      <c r="E346" s="69">
        <v>0</v>
      </c>
      <c r="F346" s="71">
        <f t="shared" si="11"/>
        <v>600</v>
      </c>
    </row>
    <row r="347" spans="1:6" x14ac:dyDescent="0.35">
      <c r="A347" s="118" t="s">
        <v>270</v>
      </c>
      <c r="B347" s="119">
        <v>4500</v>
      </c>
      <c r="C347" s="119"/>
      <c r="D347" s="119">
        <v>3477</v>
      </c>
      <c r="E347" s="119">
        <f>E348</f>
        <v>3020</v>
      </c>
      <c r="F347" s="120">
        <f t="shared" si="11"/>
        <v>1480</v>
      </c>
    </row>
    <row r="348" spans="1:6" x14ac:dyDescent="0.35">
      <c r="A348" s="143" t="s">
        <v>271</v>
      </c>
      <c r="B348" s="69">
        <v>4500</v>
      </c>
      <c r="C348" s="69"/>
      <c r="D348" s="69">
        <v>3477</v>
      </c>
      <c r="E348" s="69">
        <v>3020</v>
      </c>
      <c r="F348" s="71">
        <f t="shared" si="11"/>
        <v>1480</v>
      </c>
    </row>
    <row r="349" spans="1:6" ht="15" thickBot="1" x14ac:dyDescent="0.4">
      <c r="A349" s="121" t="s">
        <v>22</v>
      </c>
      <c r="B349" s="5">
        <f>B347+B345+B333+B329+B327+B325+B323+B321+B319+B317+B315+B313+B311+B309+B307+B305+B301+B299+B297+B295+B293+B291+B289+B284+B281+B279+B331</f>
        <v>98500</v>
      </c>
      <c r="C349" s="5">
        <f>C347+C345+C333+C329+C327+C325+C323+C321+C319+C317+C315+C313+C311+C309+C307+C305+C301+C299+C297+C295+C293+C291+C289+C284+C281+C279+C331</f>
        <v>0</v>
      </c>
      <c r="D349" s="5">
        <f>D347+D345+D333+D329+D327+D325+D323+D321+D319+D317+D315+D313+D311+D309+D307+D305+D301+D299+D297+D295+D293+D291+D289+D284+D281+D279+D331</f>
        <v>20993.1</v>
      </c>
      <c r="E349" s="5">
        <f>E347+E345+E333+E329+E327+E325+E323+E321+E319+E317+E315+E313+E311+E309+E307+E305+E301+E299+E297+E295+E293+E291+E289+E284+E281+E279+E331</f>
        <v>20056.3</v>
      </c>
      <c r="F349" s="122">
        <f>F347+F345+F333+F329+F327+F325+F323+F321+F319+F317+F315+F313+F311+F309+F307+F305+F301+F299+F297+F295+F293+F291+F289+F284+F281+F279+F331</f>
        <v>78443.700000000012</v>
      </c>
    </row>
    <row r="350" spans="1:6" ht="15" thickTop="1" x14ac:dyDescent="0.35">
      <c r="A350" s="161" t="s">
        <v>272</v>
      </c>
      <c r="B350" s="162"/>
      <c r="C350" s="162"/>
      <c r="D350" s="162"/>
      <c r="E350" s="162"/>
      <c r="F350" s="163"/>
    </row>
    <row r="351" spans="1:6" x14ac:dyDescent="0.35">
      <c r="A351" s="118" t="s">
        <v>273</v>
      </c>
      <c r="B351" s="119">
        <v>100</v>
      </c>
      <c r="C351" s="119"/>
      <c r="D351" s="119">
        <v>0</v>
      </c>
      <c r="E351" s="119">
        <v>0</v>
      </c>
      <c r="F351" s="120">
        <f t="shared" ref="F351:F402" si="12">B351-E351</f>
        <v>100</v>
      </c>
    </row>
    <row r="352" spans="1:6" x14ac:dyDescent="0.35">
      <c r="A352" s="68" t="s">
        <v>273</v>
      </c>
      <c r="B352" s="69">
        <v>100</v>
      </c>
      <c r="C352" s="69"/>
      <c r="D352" s="69">
        <v>0</v>
      </c>
      <c r="E352" s="69">
        <v>0</v>
      </c>
      <c r="F352" s="71">
        <f t="shared" si="12"/>
        <v>100</v>
      </c>
    </row>
    <row r="353" spans="1:6" x14ac:dyDescent="0.35">
      <c r="A353" s="118" t="s">
        <v>274</v>
      </c>
      <c r="B353" s="119">
        <v>200</v>
      </c>
      <c r="C353" s="119"/>
      <c r="D353" s="119">
        <v>0</v>
      </c>
      <c r="E353" s="119">
        <v>0</v>
      </c>
      <c r="F353" s="120">
        <f t="shared" si="12"/>
        <v>200</v>
      </c>
    </row>
    <row r="354" spans="1:6" x14ac:dyDescent="0.35">
      <c r="A354" s="68" t="s">
        <v>274</v>
      </c>
      <c r="B354" s="69">
        <v>200</v>
      </c>
      <c r="C354" s="69"/>
      <c r="D354" s="69">
        <v>0</v>
      </c>
      <c r="E354" s="69">
        <v>0</v>
      </c>
      <c r="F354" s="71">
        <f t="shared" si="12"/>
        <v>200</v>
      </c>
    </row>
    <row r="355" spans="1:6" x14ac:dyDescent="0.35">
      <c r="A355" s="118" t="s">
        <v>162</v>
      </c>
      <c r="B355" s="119">
        <v>100</v>
      </c>
      <c r="C355" s="119"/>
      <c r="D355" s="119">
        <v>10</v>
      </c>
      <c r="E355" s="119">
        <f>E356</f>
        <v>7.7</v>
      </c>
      <c r="F355" s="120">
        <f t="shared" si="12"/>
        <v>92.3</v>
      </c>
    </row>
    <row r="356" spans="1:6" x14ac:dyDescent="0.35">
      <c r="A356" s="68" t="s">
        <v>162</v>
      </c>
      <c r="B356" s="69">
        <v>100</v>
      </c>
      <c r="C356" s="69"/>
      <c r="D356" s="69">
        <v>10</v>
      </c>
      <c r="E356" s="69">
        <v>7.7</v>
      </c>
      <c r="F356" s="71">
        <f t="shared" si="12"/>
        <v>92.3</v>
      </c>
    </row>
    <row r="357" spans="1:6" x14ac:dyDescent="0.35">
      <c r="A357" s="118" t="s">
        <v>163</v>
      </c>
      <c r="B357" s="119">
        <v>20</v>
      </c>
      <c r="C357" s="119"/>
      <c r="D357" s="119">
        <v>0</v>
      </c>
      <c r="E357" s="119">
        <f>E358</f>
        <v>0</v>
      </c>
      <c r="F357" s="120">
        <f t="shared" si="12"/>
        <v>20</v>
      </c>
    </row>
    <row r="358" spans="1:6" x14ac:dyDescent="0.35">
      <c r="A358" s="68" t="s">
        <v>165</v>
      </c>
      <c r="B358" s="69">
        <v>20</v>
      </c>
      <c r="C358" s="69"/>
      <c r="D358" s="69">
        <v>0</v>
      </c>
      <c r="E358" s="69">
        <v>0</v>
      </c>
      <c r="F358" s="71">
        <f t="shared" si="12"/>
        <v>20</v>
      </c>
    </row>
    <row r="359" spans="1:6" x14ac:dyDescent="0.35">
      <c r="A359" s="118" t="s">
        <v>167</v>
      </c>
      <c r="B359" s="119">
        <v>200</v>
      </c>
      <c r="C359" s="119"/>
      <c r="D359" s="119">
        <v>0</v>
      </c>
      <c r="E359" s="119">
        <f>E360</f>
        <v>0</v>
      </c>
      <c r="F359" s="120">
        <f t="shared" si="12"/>
        <v>200</v>
      </c>
    </row>
    <row r="360" spans="1:6" x14ac:dyDescent="0.35">
      <c r="A360" s="68" t="s">
        <v>167</v>
      </c>
      <c r="B360" s="69">
        <v>200</v>
      </c>
      <c r="C360" s="69"/>
      <c r="D360" s="69">
        <v>0</v>
      </c>
      <c r="E360" s="69">
        <v>0</v>
      </c>
      <c r="F360" s="71">
        <f t="shared" si="12"/>
        <v>200</v>
      </c>
    </row>
    <row r="361" spans="1:6" x14ac:dyDescent="0.35">
      <c r="A361" s="118" t="s">
        <v>168</v>
      </c>
      <c r="B361" s="119">
        <v>250</v>
      </c>
      <c r="C361" s="119"/>
      <c r="D361" s="119">
        <v>101</v>
      </c>
      <c r="E361" s="119">
        <f>E362</f>
        <v>106.9</v>
      </c>
      <c r="F361" s="120">
        <f t="shared" si="12"/>
        <v>143.1</v>
      </c>
    </row>
    <row r="362" spans="1:6" x14ac:dyDescent="0.35">
      <c r="A362" s="133" t="s">
        <v>168</v>
      </c>
      <c r="B362" s="69">
        <v>250</v>
      </c>
      <c r="C362" s="69"/>
      <c r="D362" s="69">
        <v>101</v>
      </c>
      <c r="E362" s="2">
        <v>106.9</v>
      </c>
      <c r="F362" s="71">
        <f t="shared" si="12"/>
        <v>143.1</v>
      </c>
    </row>
    <row r="363" spans="1:6" x14ac:dyDescent="0.35">
      <c r="A363" s="118" t="s">
        <v>169</v>
      </c>
      <c r="B363" s="119">
        <v>80</v>
      </c>
      <c r="C363" s="119"/>
      <c r="D363" s="119">
        <v>0</v>
      </c>
      <c r="E363" s="119">
        <f>E364</f>
        <v>0</v>
      </c>
      <c r="F363" s="120">
        <f t="shared" si="12"/>
        <v>80</v>
      </c>
    </row>
    <row r="364" spans="1:6" x14ac:dyDescent="0.35">
      <c r="A364" s="68" t="s">
        <v>169</v>
      </c>
      <c r="B364" s="69">
        <v>80</v>
      </c>
      <c r="C364" s="69"/>
      <c r="D364" s="69">
        <v>0</v>
      </c>
      <c r="E364" s="69">
        <v>0</v>
      </c>
      <c r="F364" s="71">
        <f t="shared" si="12"/>
        <v>80</v>
      </c>
    </row>
    <row r="365" spans="1:6" x14ac:dyDescent="0.35">
      <c r="A365" s="118" t="s">
        <v>170</v>
      </c>
      <c r="B365" s="119">
        <v>100</v>
      </c>
      <c r="C365" s="119"/>
      <c r="D365" s="119">
        <v>0</v>
      </c>
      <c r="E365" s="119">
        <f>E366</f>
        <v>0</v>
      </c>
      <c r="F365" s="120">
        <f t="shared" si="12"/>
        <v>100</v>
      </c>
    </row>
    <row r="366" spans="1:6" x14ac:dyDescent="0.35">
      <c r="A366" s="68" t="s">
        <v>170</v>
      </c>
      <c r="B366" s="69">
        <v>100</v>
      </c>
      <c r="C366" s="69"/>
      <c r="D366" s="69">
        <v>0</v>
      </c>
      <c r="E366" s="69">
        <v>0</v>
      </c>
      <c r="F366" s="71">
        <f t="shared" si="12"/>
        <v>100</v>
      </c>
    </row>
    <row r="367" spans="1:6" x14ac:dyDescent="0.35">
      <c r="A367" s="118" t="s">
        <v>174</v>
      </c>
      <c r="B367" s="119">
        <v>100</v>
      </c>
      <c r="C367" s="119"/>
      <c r="D367" s="119">
        <v>14</v>
      </c>
      <c r="E367" s="119">
        <f>E368</f>
        <v>10.199999999999999</v>
      </c>
      <c r="F367" s="120">
        <f t="shared" si="12"/>
        <v>89.8</v>
      </c>
    </row>
    <row r="368" spans="1:6" x14ac:dyDescent="0.35">
      <c r="A368" s="68" t="s">
        <v>174</v>
      </c>
      <c r="B368" s="69">
        <v>100</v>
      </c>
      <c r="C368" s="69"/>
      <c r="D368" s="69">
        <v>14</v>
      </c>
      <c r="E368" s="69">
        <v>10.199999999999999</v>
      </c>
      <c r="F368" s="71">
        <f t="shared" si="12"/>
        <v>89.8</v>
      </c>
    </row>
    <row r="369" spans="1:6" x14ac:dyDescent="0.35">
      <c r="A369" s="118" t="s">
        <v>275</v>
      </c>
      <c r="B369" s="119">
        <v>1110</v>
      </c>
      <c r="C369" s="119"/>
      <c r="D369" s="119">
        <v>32</v>
      </c>
      <c r="E369" s="119">
        <f>E370+E371+E372+E373</f>
        <v>16.5</v>
      </c>
      <c r="F369" s="120">
        <f t="shared" si="12"/>
        <v>1093.5</v>
      </c>
    </row>
    <row r="370" spans="1:6" x14ac:dyDescent="0.35">
      <c r="A370" s="68" t="s">
        <v>276</v>
      </c>
      <c r="B370" s="69">
        <v>450</v>
      </c>
      <c r="C370" s="69"/>
      <c r="D370" s="69">
        <v>0</v>
      </c>
      <c r="E370" s="69">
        <v>0</v>
      </c>
      <c r="F370" s="71">
        <f t="shared" si="12"/>
        <v>450</v>
      </c>
    </row>
    <row r="371" spans="1:6" x14ac:dyDescent="0.35">
      <c r="A371" s="133" t="s">
        <v>277</v>
      </c>
      <c r="B371" s="69">
        <v>100</v>
      </c>
      <c r="C371" s="69"/>
      <c r="D371" s="69">
        <v>32</v>
      </c>
      <c r="E371" s="14">
        <v>16.5</v>
      </c>
      <c r="F371" s="71">
        <f t="shared" si="12"/>
        <v>83.5</v>
      </c>
    </row>
    <row r="372" spans="1:6" x14ac:dyDescent="0.35">
      <c r="A372" s="68" t="s">
        <v>278</v>
      </c>
      <c r="B372" s="69">
        <v>390</v>
      </c>
      <c r="C372" s="69"/>
      <c r="D372" s="69">
        <v>0</v>
      </c>
      <c r="E372" s="69">
        <v>0</v>
      </c>
      <c r="F372" s="71">
        <f t="shared" si="12"/>
        <v>390</v>
      </c>
    </row>
    <row r="373" spans="1:6" x14ac:dyDescent="0.35">
      <c r="A373" s="68" t="s">
        <v>279</v>
      </c>
      <c r="B373" s="69">
        <v>170</v>
      </c>
      <c r="C373" s="69"/>
      <c r="D373" s="69">
        <v>0</v>
      </c>
      <c r="E373" s="69">
        <v>0</v>
      </c>
      <c r="F373" s="71">
        <f t="shared" si="12"/>
        <v>170</v>
      </c>
    </row>
    <row r="374" spans="1:6" x14ac:dyDescent="0.35">
      <c r="A374" s="118" t="s">
        <v>280</v>
      </c>
      <c r="B374" s="119">
        <v>270</v>
      </c>
      <c r="C374" s="119"/>
      <c r="D374" s="119">
        <v>11</v>
      </c>
      <c r="E374" s="119">
        <f>E375</f>
        <v>8.3000000000000007</v>
      </c>
      <c r="F374" s="120">
        <f t="shared" si="12"/>
        <v>261.7</v>
      </c>
    </row>
    <row r="375" spans="1:6" x14ac:dyDescent="0.35">
      <c r="A375" s="68" t="s">
        <v>280</v>
      </c>
      <c r="B375" s="69">
        <v>270</v>
      </c>
      <c r="C375" s="69"/>
      <c r="D375" s="69">
        <v>11</v>
      </c>
      <c r="E375" s="11">
        <v>8.3000000000000007</v>
      </c>
      <c r="F375" s="71">
        <f t="shared" si="12"/>
        <v>261.7</v>
      </c>
    </row>
    <row r="376" spans="1:6" x14ac:dyDescent="0.35">
      <c r="A376" s="118" t="s">
        <v>281</v>
      </c>
      <c r="B376" s="119">
        <v>720</v>
      </c>
      <c r="C376" s="119"/>
      <c r="D376" s="119">
        <v>382</v>
      </c>
      <c r="E376" s="119">
        <f>E377</f>
        <v>373</v>
      </c>
      <c r="F376" s="120">
        <f t="shared" si="12"/>
        <v>347</v>
      </c>
    </row>
    <row r="377" spans="1:6" x14ac:dyDescent="0.35">
      <c r="A377" s="68" t="s">
        <v>281</v>
      </c>
      <c r="B377" s="69">
        <v>720</v>
      </c>
      <c r="C377" s="69"/>
      <c r="D377" s="69">
        <v>382</v>
      </c>
      <c r="E377" s="69">
        <v>373</v>
      </c>
      <c r="F377" s="71">
        <f t="shared" si="12"/>
        <v>347</v>
      </c>
    </row>
    <row r="378" spans="1:6" x14ac:dyDescent="0.35">
      <c r="A378" s="118" t="s">
        <v>175</v>
      </c>
      <c r="B378" s="119">
        <v>100</v>
      </c>
      <c r="C378" s="119"/>
      <c r="D378" s="119">
        <v>26</v>
      </c>
      <c r="E378" s="119">
        <f>E379</f>
        <v>23.8</v>
      </c>
      <c r="F378" s="120">
        <f t="shared" si="12"/>
        <v>76.2</v>
      </c>
    </row>
    <row r="379" spans="1:6" x14ac:dyDescent="0.35">
      <c r="A379" s="68" t="s">
        <v>175</v>
      </c>
      <c r="B379" s="69">
        <v>100</v>
      </c>
      <c r="C379" s="69"/>
      <c r="D379" s="69">
        <v>26</v>
      </c>
      <c r="E379" s="69">
        <v>23.8</v>
      </c>
      <c r="F379" s="71">
        <f t="shared" si="12"/>
        <v>76.2</v>
      </c>
    </row>
    <row r="380" spans="1:6" x14ac:dyDescent="0.35">
      <c r="A380" s="118" t="s">
        <v>176</v>
      </c>
      <c r="B380" s="119">
        <v>150</v>
      </c>
      <c r="C380" s="119"/>
      <c r="D380" s="119">
        <v>26</v>
      </c>
      <c r="E380" s="119">
        <f>E381</f>
        <v>21.7</v>
      </c>
      <c r="F380" s="120">
        <f t="shared" si="12"/>
        <v>128.30000000000001</v>
      </c>
    </row>
    <row r="381" spans="1:6" x14ac:dyDescent="0.35">
      <c r="A381" s="68" t="s">
        <v>176</v>
      </c>
      <c r="B381" s="69">
        <v>150</v>
      </c>
      <c r="C381" s="69"/>
      <c r="D381" s="69">
        <v>26</v>
      </c>
      <c r="E381" s="69">
        <v>21.7</v>
      </c>
      <c r="F381" s="71">
        <f t="shared" si="12"/>
        <v>128.30000000000001</v>
      </c>
    </row>
    <row r="382" spans="1:6" x14ac:dyDescent="0.35">
      <c r="A382" s="118" t="s">
        <v>177</v>
      </c>
      <c r="B382" s="119">
        <v>150</v>
      </c>
      <c r="C382" s="119"/>
      <c r="D382" s="119">
        <v>0</v>
      </c>
      <c r="E382" s="119">
        <v>0</v>
      </c>
      <c r="F382" s="120">
        <f t="shared" si="12"/>
        <v>150</v>
      </c>
    </row>
    <row r="383" spans="1:6" x14ac:dyDescent="0.35">
      <c r="A383" s="68" t="s">
        <v>177</v>
      </c>
      <c r="B383" s="69">
        <v>150</v>
      </c>
      <c r="C383" s="69"/>
      <c r="D383" s="69">
        <v>0</v>
      </c>
      <c r="E383" s="69">
        <v>0</v>
      </c>
      <c r="F383" s="71">
        <f t="shared" si="12"/>
        <v>150</v>
      </c>
    </row>
    <row r="384" spans="1:6" x14ac:dyDescent="0.35">
      <c r="A384" s="118" t="s">
        <v>196</v>
      </c>
      <c r="B384" s="119">
        <v>3800</v>
      </c>
      <c r="C384" s="119"/>
      <c r="D384" s="119">
        <v>78</v>
      </c>
      <c r="E384" s="119">
        <f>E385+E386</f>
        <v>73.599999999999994</v>
      </c>
      <c r="F384" s="120">
        <f t="shared" si="12"/>
        <v>3726.4</v>
      </c>
    </row>
    <row r="385" spans="1:6" x14ac:dyDescent="0.35">
      <c r="A385" s="68" t="s">
        <v>282</v>
      </c>
      <c r="B385" s="69">
        <v>300</v>
      </c>
      <c r="C385" s="69"/>
      <c r="D385" s="69">
        <v>44</v>
      </c>
      <c r="E385" s="69">
        <v>39.9</v>
      </c>
      <c r="F385" s="71">
        <f t="shared" si="12"/>
        <v>260.10000000000002</v>
      </c>
    </row>
    <row r="386" spans="1:6" x14ac:dyDescent="0.35">
      <c r="A386" s="68" t="s">
        <v>196</v>
      </c>
      <c r="B386" s="69">
        <v>3500</v>
      </c>
      <c r="C386" s="69"/>
      <c r="D386" s="69">
        <v>34</v>
      </c>
      <c r="E386" s="69">
        <v>33.700000000000003</v>
      </c>
      <c r="F386" s="71">
        <f t="shared" si="12"/>
        <v>3466.3</v>
      </c>
    </row>
    <row r="387" spans="1:6" x14ac:dyDescent="0.35">
      <c r="A387" s="118" t="s">
        <v>283</v>
      </c>
      <c r="B387" s="119">
        <v>2500</v>
      </c>
      <c r="C387" s="119"/>
      <c r="D387" s="119">
        <v>725</v>
      </c>
      <c r="E387" s="119">
        <f>E388</f>
        <v>620.70000000000005</v>
      </c>
      <c r="F387" s="120">
        <f t="shared" si="12"/>
        <v>1879.3</v>
      </c>
    </row>
    <row r="388" spans="1:6" x14ac:dyDescent="0.35">
      <c r="A388" s="68" t="s">
        <v>283</v>
      </c>
      <c r="B388" s="69">
        <v>2500</v>
      </c>
      <c r="C388" s="69"/>
      <c r="D388" s="69">
        <v>725</v>
      </c>
      <c r="E388" s="69">
        <v>620.70000000000005</v>
      </c>
      <c r="F388" s="71">
        <f t="shared" si="12"/>
        <v>1879.3</v>
      </c>
    </row>
    <row r="389" spans="1:6" x14ac:dyDescent="0.35">
      <c r="A389" s="118" t="s">
        <v>284</v>
      </c>
      <c r="B389" s="119">
        <v>450</v>
      </c>
      <c r="C389" s="119"/>
      <c r="D389" s="119">
        <v>0</v>
      </c>
      <c r="E389" s="119">
        <f>E390</f>
        <v>0</v>
      </c>
      <c r="F389" s="120">
        <f t="shared" si="12"/>
        <v>450</v>
      </c>
    </row>
    <row r="390" spans="1:6" x14ac:dyDescent="0.35">
      <c r="A390" s="133" t="s">
        <v>285</v>
      </c>
      <c r="B390" s="69">
        <v>450</v>
      </c>
      <c r="C390" s="69"/>
      <c r="D390" s="69">
        <v>0</v>
      </c>
      <c r="E390" s="69">
        <v>0</v>
      </c>
      <c r="F390" s="71">
        <f t="shared" si="12"/>
        <v>450</v>
      </c>
    </row>
    <row r="391" spans="1:6" x14ac:dyDescent="0.35">
      <c r="A391" s="118" t="s">
        <v>286</v>
      </c>
      <c r="B391" s="119">
        <v>6500</v>
      </c>
      <c r="C391" s="119"/>
      <c r="D391" s="119">
        <v>2036</v>
      </c>
      <c r="E391" s="119">
        <f>E392</f>
        <v>2040</v>
      </c>
      <c r="F391" s="120">
        <f t="shared" si="12"/>
        <v>4460</v>
      </c>
    </row>
    <row r="392" spans="1:6" x14ac:dyDescent="0.35">
      <c r="A392" s="68" t="s">
        <v>286</v>
      </c>
      <c r="B392" s="69">
        <v>6500</v>
      </c>
      <c r="C392" s="69"/>
      <c r="D392" s="69">
        <v>2036</v>
      </c>
      <c r="E392" s="69">
        <v>2040</v>
      </c>
      <c r="F392" s="71">
        <f t="shared" si="12"/>
        <v>4460</v>
      </c>
    </row>
    <row r="393" spans="1:6" x14ac:dyDescent="0.35">
      <c r="A393" s="118" t="s">
        <v>287</v>
      </c>
      <c r="B393" s="119">
        <v>750</v>
      </c>
      <c r="C393" s="119"/>
      <c r="D393" s="119">
        <v>0</v>
      </c>
      <c r="E393" s="119">
        <f>E394</f>
        <v>0</v>
      </c>
      <c r="F393" s="120">
        <f t="shared" si="12"/>
        <v>750</v>
      </c>
    </row>
    <row r="394" spans="1:6" x14ac:dyDescent="0.35">
      <c r="A394" s="68" t="s">
        <v>287</v>
      </c>
      <c r="B394" s="69">
        <v>750</v>
      </c>
      <c r="C394" s="69"/>
      <c r="D394" s="69">
        <v>0</v>
      </c>
      <c r="E394" s="69">
        <v>0</v>
      </c>
      <c r="F394" s="71">
        <f t="shared" si="12"/>
        <v>750</v>
      </c>
    </row>
    <row r="395" spans="1:6" x14ac:dyDescent="0.35">
      <c r="A395" s="118" t="s">
        <v>201</v>
      </c>
      <c r="B395" s="119">
        <v>300</v>
      </c>
      <c r="C395" s="119"/>
      <c r="D395" s="119">
        <v>20</v>
      </c>
      <c r="E395" s="119">
        <f>E396</f>
        <v>19.2</v>
      </c>
      <c r="F395" s="120">
        <f t="shared" si="12"/>
        <v>280.8</v>
      </c>
    </row>
    <row r="396" spans="1:6" x14ac:dyDescent="0.35">
      <c r="A396" s="68" t="s">
        <v>201</v>
      </c>
      <c r="B396" s="69">
        <v>300</v>
      </c>
      <c r="C396" s="69"/>
      <c r="D396" s="69">
        <v>20</v>
      </c>
      <c r="E396" s="69">
        <v>19.2</v>
      </c>
      <c r="F396" s="71">
        <f t="shared" si="12"/>
        <v>280.8</v>
      </c>
    </row>
    <row r="397" spans="1:6" x14ac:dyDescent="0.35">
      <c r="A397" s="118" t="s">
        <v>202</v>
      </c>
      <c r="B397" s="119">
        <v>800</v>
      </c>
      <c r="C397" s="119"/>
      <c r="D397" s="119">
        <v>30</v>
      </c>
      <c r="E397" s="119">
        <f>E398</f>
        <v>29.5</v>
      </c>
      <c r="F397" s="120">
        <f t="shared" si="12"/>
        <v>770.5</v>
      </c>
    </row>
    <row r="398" spans="1:6" x14ac:dyDescent="0.35">
      <c r="A398" s="68" t="s">
        <v>202</v>
      </c>
      <c r="B398" s="69">
        <v>800</v>
      </c>
      <c r="C398" s="69"/>
      <c r="D398" s="69">
        <v>30</v>
      </c>
      <c r="E398" s="69">
        <v>29.5</v>
      </c>
      <c r="F398" s="71">
        <f t="shared" si="12"/>
        <v>770.5</v>
      </c>
    </row>
    <row r="399" spans="1:6" x14ac:dyDescent="0.35">
      <c r="A399" s="118" t="s">
        <v>119</v>
      </c>
      <c r="B399" s="119">
        <v>50</v>
      </c>
      <c r="C399" s="119"/>
      <c r="D399" s="119">
        <v>2</v>
      </c>
      <c r="E399" s="119">
        <f>E400</f>
        <v>1.3</v>
      </c>
      <c r="F399" s="120">
        <f t="shared" si="12"/>
        <v>48.7</v>
      </c>
    </row>
    <row r="400" spans="1:6" x14ac:dyDescent="0.35">
      <c r="A400" s="68" t="s">
        <v>119</v>
      </c>
      <c r="B400" s="69">
        <v>50</v>
      </c>
      <c r="C400" s="69"/>
      <c r="D400" s="69">
        <v>2</v>
      </c>
      <c r="E400" s="69">
        <v>1.3</v>
      </c>
      <c r="F400" s="71">
        <f t="shared" si="12"/>
        <v>48.7</v>
      </c>
    </row>
    <row r="401" spans="1:6" x14ac:dyDescent="0.35">
      <c r="A401" s="118" t="s">
        <v>288</v>
      </c>
      <c r="B401" s="119">
        <v>150</v>
      </c>
      <c r="C401" s="119"/>
      <c r="D401" s="119">
        <v>0</v>
      </c>
      <c r="E401" s="119">
        <f>E402</f>
        <v>0</v>
      </c>
      <c r="F401" s="120">
        <f t="shared" si="12"/>
        <v>150</v>
      </c>
    </row>
    <row r="402" spans="1:6" x14ac:dyDescent="0.35">
      <c r="A402" s="68" t="s">
        <v>288</v>
      </c>
      <c r="B402" s="69">
        <v>150</v>
      </c>
      <c r="C402" s="69"/>
      <c r="D402" s="69">
        <v>0</v>
      </c>
      <c r="E402" s="69">
        <v>0</v>
      </c>
      <c r="F402" s="71">
        <f t="shared" si="12"/>
        <v>150</v>
      </c>
    </row>
    <row r="403" spans="1:6" ht="15" thickBot="1" x14ac:dyDescent="0.4">
      <c r="A403" s="121" t="s">
        <v>22</v>
      </c>
      <c r="B403" s="5">
        <f>B401+B399+B397+B395+B393+B391+B389+B387+B384+B382+B380+B378+B376+B374+B369+B367+B365+B363+B361+B359+B357+B355+B353+B351</f>
        <v>18950</v>
      </c>
      <c r="C403" s="5">
        <f>C401+C399+C397+C395+C393+C391+C389+C387+C384+C382+C380+C378+C376+C374+C369+C367+C365+C363+C361+C359+C357+C355+C353+C351</f>
        <v>0</v>
      </c>
      <c r="D403" s="5">
        <f>D401+D399+D397+D395+D393+D391+D389+D387+D384+D382+D380+D378+D376+D374+D369+D367+D365+D363+D361+D359+D357+D355+D353+D351</f>
        <v>3493</v>
      </c>
      <c r="E403" s="5">
        <f>E401+E399+E397+E395+E393+E391+E389+E387+E384+E382+E380+E378+E376+E374+E369+E367+E365+E363+E361+E359+E357+E355+E353+E351</f>
        <v>3352.3999999999996</v>
      </c>
      <c r="F403" s="122">
        <f>F401+F399+F397+F395+F393+F391+F389+F387+F384+F382+F380+F378+F376+F374+F369+F367+F365+F363+F361+F359+F357+F355+F353+F351</f>
        <v>15597.599999999999</v>
      </c>
    </row>
    <row r="404" spans="1:6" ht="15" thickTop="1" x14ac:dyDescent="0.35">
      <c r="A404" s="161" t="s">
        <v>289</v>
      </c>
      <c r="B404" s="162"/>
      <c r="C404" s="162"/>
      <c r="D404" s="162"/>
      <c r="E404" s="162"/>
      <c r="F404" s="163"/>
    </row>
    <row r="405" spans="1:6" x14ac:dyDescent="0.35">
      <c r="A405" s="118" t="s">
        <v>273</v>
      </c>
      <c r="B405" s="119">
        <v>300</v>
      </c>
      <c r="C405" s="119"/>
      <c r="D405" s="119">
        <v>0</v>
      </c>
      <c r="E405" s="119">
        <v>0</v>
      </c>
      <c r="F405" s="120">
        <f t="shared" ref="F405:F438" si="13">B405-E405</f>
        <v>300</v>
      </c>
    </row>
    <row r="406" spans="1:6" x14ac:dyDescent="0.35">
      <c r="A406" s="68" t="s">
        <v>273</v>
      </c>
      <c r="B406" s="69">
        <v>300</v>
      </c>
      <c r="C406" s="69"/>
      <c r="D406" s="69">
        <v>0</v>
      </c>
      <c r="E406" s="69">
        <v>0</v>
      </c>
      <c r="F406" s="71">
        <f t="shared" si="13"/>
        <v>300</v>
      </c>
    </row>
    <row r="407" spans="1:6" x14ac:dyDescent="0.35">
      <c r="A407" s="118" t="s">
        <v>274</v>
      </c>
      <c r="B407" s="119">
        <v>600</v>
      </c>
      <c r="C407" s="119"/>
      <c r="D407" s="119">
        <v>40</v>
      </c>
      <c r="E407" s="119">
        <f>E408</f>
        <v>25.4</v>
      </c>
      <c r="F407" s="120">
        <f t="shared" si="13"/>
        <v>574.6</v>
      </c>
    </row>
    <row r="408" spans="1:6" x14ac:dyDescent="0.35">
      <c r="A408" s="68" t="s">
        <v>274</v>
      </c>
      <c r="B408" s="69">
        <v>600</v>
      </c>
      <c r="C408" s="69"/>
      <c r="D408" s="69">
        <v>40</v>
      </c>
      <c r="E408" s="69">
        <v>25.4</v>
      </c>
      <c r="F408" s="71">
        <f t="shared" si="13"/>
        <v>574.6</v>
      </c>
    </row>
    <row r="409" spans="1:6" x14ac:dyDescent="0.35">
      <c r="A409" s="118" t="s">
        <v>162</v>
      </c>
      <c r="B409" s="119">
        <v>300</v>
      </c>
      <c r="C409" s="119"/>
      <c r="D409" s="119">
        <v>0</v>
      </c>
      <c r="E409" s="119">
        <f>E410</f>
        <v>0</v>
      </c>
      <c r="F409" s="120">
        <f t="shared" si="13"/>
        <v>300</v>
      </c>
    </row>
    <row r="410" spans="1:6" x14ac:dyDescent="0.35">
      <c r="A410" s="68" t="s">
        <v>162</v>
      </c>
      <c r="B410" s="69">
        <v>300</v>
      </c>
      <c r="C410" s="69"/>
      <c r="D410" s="69">
        <v>0</v>
      </c>
      <c r="E410" s="69">
        <v>0</v>
      </c>
      <c r="F410" s="71">
        <f t="shared" si="13"/>
        <v>300</v>
      </c>
    </row>
    <row r="411" spans="1:6" x14ac:dyDescent="0.35">
      <c r="A411" s="118" t="s">
        <v>168</v>
      </c>
      <c r="B411" s="119">
        <v>1000</v>
      </c>
      <c r="C411" s="119"/>
      <c r="D411" s="119">
        <v>748</v>
      </c>
      <c r="E411" s="119">
        <f>E412</f>
        <v>705</v>
      </c>
      <c r="F411" s="120">
        <f t="shared" si="13"/>
        <v>295</v>
      </c>
    </row>
    <row r="412" spans="1:6" x14ac:dyDescent="0.35">
      <c r="A412" s="68" t="s">
        <v>168</v>
      </c>
      <c r="B412" s="69">
        <v>1000</v>
      </c>
      <c r="C412" s="69"/>
      <c r="D412" s="69">
        <v>748</v>
      </c>
      <c r="E412" s="69">
        <v>705</v>
      </c>
      <c r="F412" s="71">
        <f t="shared" si="13"/>
        <v>295</v>
      </c>
    </row>
    <row r="413" spans="1:6" x14ac:dyDescent="0.35">
      <c r="A413" s="118" t="s">
        <v>169</v>
      </c>
      <c r="B413" s="119">
        <v>170</v>
      </c>
      <c r="C413" s="119"/>
      <c r="D413" s="119">
        <v>0</v>
      </c>
      <c r="E413" s="119">
        <f>E414</f>
        <v>0</v>
      </c>
      <c r="F413" s="120">
        <f t="shared" si="13"/>
        <v>170</v>
      </c>
    </row>
    <row r="414" spans="1:6" x14ac:dyDescent="0.35">
      <c r="A414" s="68" t="s">
        <v>169</v>
      </c>
      <c r="B414" s="69">
        <v>170</v>
      </c>
      <c r="C414" s="69"/>
      <c r="D414" s="69">
        <v>0</v>
      </c>
      <c r="E414" s="69">
        <v>0</v>
      </c>
      <c r="F414" s="71">
        <f t="shared" si="13"/>
        <v>170</v>
      </c>
    </row>
    <row r="415" spans="1:6" x14ac:dyDescent="0.35">
      <c r="A415" s="118" t="s">
        <v>275</v>
      </c>
      <c r="B415" s="119">
        <v>3300</v>
      </c>
      <c r="C415" s="119"/>
      <c r="D415" s="119">
        <v>0</v>
      </c>
      <c r="E415" s="119">
        <f>E416</f>
        <v>0</v>
      </c>
      <c r="F415" s="120">
        <f t="shared" si="13"/>
        <v>3300</v>
      </c>
    </row>
    <row r="416" spans="1:6" x14ac:dyDescent="0.35">
      <c r="A416" s="68" t="s">
        <v>290</v>
      </c>
      <c r="B416" s="69">
        <v>3300</v>
      </c>
      <c r="C416" s="69"/>
      <c r="D416" s="69">
        <v>0</v>
      </c>
      <c r="E416" s="69">
        <v>0</v>
      </c>
      <c r="F416" s="71">
        <f t="shared" si="13"/>
        <v>3300</v>
      </c>
    </row>
    <row r="417" spans="1:6" x14ac:dyDescent="0.35">
      <c r="A417" s="118" t="s">
        <v>174</v>
      </c>
      <c r="B417" s="119">
        <v>200</v>
      </c>
      <c r="C417" s="119"/>
      <c r="D417" s="119">
        <v>0</v>
      </c>
      <c r="E417" s="119">
        <f>E418</f>
        <v>0</v>
      </c>
      <c r="F417" s="120">
        <f t="shared" si="13"/>
        <v>200</v>
      </c>
    </row>
    <row r="418" spans="1:6" x14ac:dyDescent="0.35">
      <c r="A418" s="68" t="s">
        <v>174</v>
      </c>
      <c r="B418" s="69">
        <v>200</v>
      </c>
      <c r="C418" s="69"/>
      <c r="D418" s="69">
        <v>0</v>
      </c>
      <c r="E418" s="69">
        <v>0</v>
      </c>
      <c r="F418" s="71">
        <f t="shared" si="13"/>
        <v>200</v>
      </c>
    </row>
    <row r="419" spans="1:6" x14ac:dyDescent="0.35">
      <c r="A419" s="118" t="s">
        <v>281</v>
      </c>
      <c r="B419" s="119">
        <v>1290</v>
      </c>
      <c r="C419" s="119"/>
      <c r="D419" s="119">
        <v>39</v>
      </c>
      <c r="E419" s="119">
        <f>E420</f>
        <v>16.5</v>
      </c>
      <c r="F419" s="120">
        <f t="shared" si="13"/>
        <v>1273.5</v>
      </c>
    </row>
    <row r="420" spans="1:6" x14ac:dyDescent="0.35">
      <c r="A420" s="68" t="s">
        <v>281</v>
      </c>
      <c r="B420" s="69">
        <v>1290</v>
      </c>
      <c r="C420" s="69"/>
      <c r="D420" s="69">
        <v>39</v>
      </c>
      <c r="E420" s="11">
        <v>16.5</v>
      </c>
      <c r="F420" s="71">
        <f t="shared" si="13"/>
        <v>1273.5</v>
      </c>
    </row>
    <row r="421" spans="1:6" x14ac:dyDescent="0.35">
      <c r="A421" s="118" t="s">
        <v>175</v>
      </c>
      <c r="B421" s="119">
        <v>200</v>
      </c>
      <c r="C421" s="119"/>
      <c r="D421" s="119">
        <v>26</v>
      </c>
      <c r="E421" s="119">
        <f>E422</f>
        <v>36.700000000000003</v>
      </c>
      <c r="F421" s="120">
        <f t="shared" si="13"/>
        <v>163.30000000000001</v>
      </c>
    </row>
    <row r="422" spans="1:6" x14ac:dyDescent="0.35">
      <c r="A422" s="68" t="s">
        <v>175</v>
      </c>
      <c r="B422" s="69">
        <v>200</v>
      </c>
      <c r="C422" s="69"/>
      <c r="D422" s="69">
        <v>26</v>
      </c>
      <c r="E422" s="69">
        <v>36.700000000000003</v>
      </c>
      <c r="F422" s="71">
        <f t="shared" si="13"/>
        <v>163.30000000000001</v>
      </c>
    </row>
    <row r="423" spans="1:6" x14ac:dyDescent="0.35">
      <c r="A423" s="118" t="s">
        <v>176</v>
      </c>
      <c r="B423" s="119">
        <v>350</v>
      </c>
      <c r="C423" s="119"/>
      <c r="D423" s="119">
        <v>0</v>
      </c>
      <c r="E423" s="119">
        <v>0</v>
      </c>
      <c r="F423" s="120">
        <f t="shared" si="13"/>
        <v>350</v>
      </c>
    </row>
    <row r="424" spans="1:6" x14ac:dyDescent="0.35">
      <c r="A424" s="68" t="s">
        <v>176</v>
      </c>
      <c r="B424" s="69">
        <v>350</v>
      </c>
      <c r="C424" s="69"/>
      <c r="D424" s="69">
        <v>0</v>
      </c>
      <c r="E424" s="69">
        <v>0</v>
      </c>
      <c r="F424" s="71">
        <f t="shared" si="13"/>
        <v>350</v>
      </c>
    </row>
    <row r="425" spans="1:6" x14ac:dyDescent="0.35">
      <c r="A425" s="118" t="s">
        <v>177</v>
      </c>
      <c r="B425" s="119">
        <v>210</v>
      </c>
      <c r="C425" s="119"/>
      <c r="D425" s="119">
        <v>0</v>
      </c>
      <c r="E425" s="119">
        <v>0</v>
      </c>
      <c r="F425" s="120">
        <f t="shared" si="13"/>
        <v>210</v>
      </c>
    </row>
    <row r="426" spans="1:6" x14ac:dyDescent="0.35">
      <c r="A426" s="68" t="s">
        <v>177</v>
      </c>
      <c r="B426" s="69">
        <v>210</v>
      </c>
      <c r="C426" s="69"/>
      <c r="D426" s="69">
        <v>0</v>
      </c>
      <c r="E426" s="69">
        <v>0</v>
      </c>
      <c r="F426" s="71">
        <f t="shared" si="13"/>
        <v>210</v>
      </c>
    </row>
    <row r="427" spans="1:6" x14ac:dyDescent="0.35">
      <c r="A427" s="118" t="s">
        <v>284</v>
      </c>
      <c r="B427" s="119">
        <v>450</v>
      </c>
      <c r="C427" s="119"/>
      <c r="D427" s="119">
        <v>144</v>
      </c>
      <c r="E427" s="119">
        <f>E428</f>
        <v>133.69999999999999</v>
      </c>
      <c r="F427" s="120">
        <f t="shared" si="13"/>
        <v>316.3</v>
      </c>
    </row>
    <row r="428" spans="1:6" x14ac:dyDescent="0.35">
      <c r="A428" s="68" t="s">
        <v>285</v>
      </c>
      <c r="B428" s="69">
        <v>450</v>
      </c>
      <c r="C428" s="69"/>
      <c r="D428" s="69">
        <v>144</v>
      </c>
      <c r="E428" s="69">
        <v>133.69999999999999</v>
      </c>
      <c r="F428" s="71">
        <f t="shared" si="13"/>
        <v>316.3</v>
      </c>
    </row>
    <row r="429" spans="1:6" x14ac:dyDescent="0.35">
      <c r="A429" s="118" t="s">
        <v>286</v>
      </c>
      <c r="B429" s="119">
        <v>500</v>
      </c>
      <c r="C429" s="119"/>
      <c r="D429" s="119">
        <v>0</v>
      </c>
      <c r="E429" s="119">
        <v>0</v>
      </c>
      <c r="F429" s="120">
        <f t="shared" si="13"/>
        <v>500</v>
      </c>
    </row>
    <row r="430" spans="1:6" x14ac:dyDescent="0.35">
      <c r="A430" s="68" t="s">
        <v>286</v>
      </c>
      <c r="B430" s="69">
        <v>500</v>
      </c>
      <c r="C430" s="69"/>
      <c r="D430" s="69">
        <v>0</v>
      </c>
      <c r="E430" s="69">
        <v>0</v>
      </c>
      <c r="F430" s="71">
        <f t="shared" si="13"/>
        <v>500</v>
      </c>
    </row>
    <row r="431" spans="1:6" x14ac:dyDescent="0.35">
      <c r="A431" s="118" t="s">
        <v>200</v>
      </c>
      <c r="B431" s="119">
        <v>260</v>
      </c>
      <c r="C431" s="119"/>
      <c r="D431" s="119">
        <v>19</v>
      </c>
      <c r="E431" s="119">
        <f>E432</f>
        <v>29.1</v>
      </c>
      <c r="F431" s="120">
        <f t="shared" si="13"/>
        <v>230.9</v>
      </c>
    </row>
    <row r="432" spans="1:6" x14ac:dyDescent="0.35">
      <c r="A432" s="68" t="s">
        <v>200</v>
      </c>
      <c r="B432" s="69">
        <v>260</v>
      </c>
      <c r="C432" s="69"/>
      <c r="D432" s="69">
        <v>19</v>
      </c>
      <c r="E432" s="69">
        <v>29.1</v>
      </c>
      <c r="F432" s="71">
        <f t="shared" si="13"/>
        <v>230.9</v>
      </c>
    </row>
    <row r="433" spans="1:6" x14ac:dyDescent="0.35">
      <c r="A433" s="118" t="s">
        <v>291</v>
      </c>
      <c r="B433" s="119">
        <v>750</v>
      </c>
      <c r="C433" s="119"/>
      <c r="D433" s="119">
        <v>339</v>
      </c>
      <c r="E433" s="119">
        <f>E434</f>
        <v>309.39999999999998</v>
      </c>
      <c r="F433" s="120">
        <f t="shared" si="13"/>
        <v>440.6</v>
      </c>
    </row>
    <row r="434" spans="1:6" x14ac:dyDescent="0.35">
      <c r="A434" s="68" t="s">
        <v>287</v>
      </c>
      <c r="B434" s="69">
        <v>750</v>
      </c>
      <c r="C434" s="69"/>
      <c r="D434" s="69">
        <v>339</v>
      </c>
      <c r="E434" s="69">
        <v>309.39999999999998</v>
      </c>
      <c r="F434" s="71">
        <f t="shared" si="13"/>
        <v>440.6</v>
      </c>
    </row>
    <row r="435" spans="1:6" x14ac:dyDescent="0.35">
      <c r="A435" s="118" t="s">
        <v>288</v>
      </c>
      <c r="B435" s="119">
        <v>450</v>
      </c>
      <c r="C435" s="119"/>
      <c r="D435" s="119">
        <v>77</v>
      </c>
      <c r="E435" s="119">
        <f>E436</f>
        <v>74.599999999999994</v>
      </c>
      <c r="F435" s="120">
        <f t="shared" si="13"/>
        <v>375.4</v>
      </c>
    </row>
    <row r="436" spans="1:6" x14ac:dyDescent="0.35">
      <c r="A436" s="68" t="s">
        <v>288</v>
      </c>
      <c r="B436" s="69">
        <v>450</v>
      </c>
      <c r="C436" s="69"/>
      <c r="D436" s="69">
        <v>77</v>
      </c>
      <c r="E436" s="69">
        <v>74.599999999999994</v>
      </c>
      <c r="F436" s="71">
        <f t="shared" si="13"/>
        <v>375.4</v>
      </c>
    </row>
    <row r="437" spans="1:6" x14ac:dyDescent="0.35">
      <c r="A437" s="118" t="s">
        <v>283</v>
      </c>
      <c r="B437" s="119">
        <v>100</v>
      </c>
      <c r="C437" s="119"/>
      <c r="D437" s="119">
        <v>0</v>
      </c>
      <c r="E437" s="119">
        <v>0</v>
      </c>
      <c r="F437" s="120">
        <f t="shared" si="13"/>
        <v>100</v>
      </c>
    </row>
    <row r="438" spans="1:6" x14ac:dyDescent="0.35">
      <c r="A438" s="68" t="s">
        <v>292</v>
      </c>
      <c r="B438" s="69">
        <v>100</v>
      </c>
      <c r="C438" s="69"/>
      <c r="D438" s="69">
        <v>0</v>
      </c>
      <c r="E438" s="69">
        <v>0</v>
      </c>
      <c r="F438" s="71">
        <f t="shared" si="13"/>
        <v>100</v>
      </c>
    </row>
    <row r="439" spans="1:6" ht="15" thickBot="1" x14ac:dyDescent="0.4">
      <c r="A439" s="121" t="s">
        <v>22</v>
      </c>
      <c r="B439" s="5">
        <f>B437+B435+B433+B431+B429+B427+B425+B423+B421+B419+B417+B415+B413+B411+B409+B407+B405</f>
        <v>10430</v>
      </c>
      <c r="C439" s="5">
        <f>C437+C435+C433+C431+C429+C427+C425+C423+C421+C419+C417+C415+C413+C411+C409+C407+C405</f>
        <v>0</v>
      </c>
      <c r="D439" s="5">
        <f>D437+D435+D433+D431+D429+D427+D425+D423+D421+D419+D417+D415+D413+D411+D409+D407+D405</f>
        <v>1432</v>
      </c>
      <c r="E439" s="5">
        <f>E437+E435+E433+E431+E429+E427+E425+E423+E421+E419+E417+E415+E413+E411+E409+E407+E405</f>
        <v>1330.4</v>
      </c>
      <c r="F439" s="122">
        <f>F437+F435+F433+F431+F429+F427+F425+F423+F421+F419+F417+F415+F413+F411+F409+F407+F405</f>
        <v>9099.6</v>
      </c>
    </row>
    <row r="440" spans="1:6" ht="15" thickTop="1" x14ac:dyDescent="0.35">
      <c r="A440" s="161" t="s">
        <v>293</v>
      </c>
      <c r="B440" s="162"/>
      <c r="C440" s="162"/>
      <c r="D440" s="162"/>
      <c r="E440" s="162"/>
      <c r="F440" s="163"/>
    </row>
    <row r="441" spans="1:6" x14ac:dyDescent="0.35">
      <c r="A441" s="118" t="s">
        <v>294</v>
      </c>
      <c r="B441" s="119">
        <v>120</v>
      </c>
      <c r="C441" s="119"/>
      <c r="D441" s="119">
        <v>78</v>
      </c>
      <c r="E441" s="119">
        <f>E442</f>
        <v>76.900000000000006</v>
      </c>
      <c r="F441" s="120">
        <f t="shared" ref="F441:F458" si="14">B441-E441</f>
        <v>43.099999999999994</v>
      </c>
    </row>
    <row r="442" spans="1:6" x14ac:dyDescent="0.35">
      <c r="A442" s="68" t="s">
        <v>164</v>
      </c>
      <c r="B442" s="69">
        <v>120</v>
      </c>
      <c r="C442" s="69"/>
      <c r="D442" s="69">
        <v>78</v>
      </c>
      <c r="E442" s="69">
        <v>76.900000000000006</v>
      </c>
      <c r="F442" s="71">
        <f t="shared" si="14"/>
        <v>43.099999999999994</v>
      </c>
    </row>
    <row r="443" spans="1:6" x14ac:dyDescent="0.35">
      <c r="A443" s="118" t="s">
        <v>295</v>
      </c>
      <c r="B443" s="119">
        <v>800</v>
      </c>
      <c r="C443" s="119"/>
      <c r="D443" s="119">
        <v>158</v>
      </c>
      <c r="E443" s="119">
        <f>E444</f>
        <v>67.5</v>
      </c>
      <c r="F443" s="120">
        <f t="shared" si="14"/>
        <v>732.5</v>
      </c>
    </row>
    <row r="444" spans="1:6" x14ac:dyDescent="0.35">
      <c r="A444" s="68" t="s">
        <v>296</v>
      </c>
      <c r="B444" s="69">
        <v>800</v>
      </c>
      <c r="C444" s="69"/>
      <c r="D444" s="69">
        <v>158</v>
      </c>
      <c r="E444" s="11">
        <v>67.5</v>
      </c>
      <c r="F444" s="71">
        <f t="shared" si="14"/>
        <v>732.5</v>
      </c>
    </row>
    <row r="445" spans="1:6" x14ac:dyDescent="0.35">
      <c r="A445" s="118" t="s">
        <v>170</v>
      </c>
      <c r="B445" s="119">
        <v>3900</v>
      </c>
      <c r="C445" s="119"/>
      <c r="D445" s="119">
        <v>1058</v>
      </c>
      <c r="E445" s="119">
        <f>E446</f>
        <v>1089</v>
      </c>
      <c r="F445" s="120">
        <f t="shared" si="14"/>
        <v>2811</v>
      </c>
    </row>
    <row r="446" spans="1:6" x14ac:dyDescent="0.35">
      <c r="A446" s="68" t="s">
        <v>170</v>
      </c>
      <c r="B446" s="69">
        <v>3900</v>
      </c>
      <c r="C446" s="69"/>
      <c r="D446" s="69">
        <v>1058</v>
      </c>
      <c r="E446" s="69">
        <v>1089</v>
      </c>
      <c r="F446" s="71">
        <f t="shared" si="14"/>
        <v>2811</v>
      </c>
    </row>
    <row r="447" spans="1:6" x14ac:dyDescent="0.35">
      <c r="A447" s="118" t="s">
        <v>275</v>
      </c>
      <c r="B447" s="119">
        <v>11770</v>
      </c>
      <c r="C447" s="119"/>
      <c r="D447" s="119">
        <v>457</v>
      </c>
      <c r="E447" s="119">
        <f>E448+E449+E450+E451+E452+E453</f>
        <v>445.9</v>
      </c>
      <c r="F447" s="120">
        <f t="shared" si="14"/>
        <v>11324.1</v>
      </c>
    </row>
    <row r="448" spans="1:6" x14ac:dyDescent="0.35">
      <c r="A448" s="68" t="s">
        <v>297</v>
      </c>
      <c r="B448" s="69">
        <v>5970</v>
      </c>
      <c r="C448" s="69"/>
      <c r="D448" s="69">
        <v>376</v>
      </c>
      <c r="E448" s="69">
        <v>383.9</v>
      </c>
      <c r="F448" s="71">
        <f t="shared" si="14"/>
        <v>5586.1</v>
      </c>
    </row>
    <row r="449" spans="1:6" x14ac:dyDescent="0.35">
      <c r="A449" s="68" t="s">
        <v>298</v>
      </c>
      <c r="B449" s="69">
        <v>50</v>
      </c>
      <c r="C449" s="69"/>
      <c r="D449" s="69">
        <v>0</v>
      </c>
      <c r="E449" s="69">
        <v>0</v>
      </c>
      <c r="F449" s="71">
        <f t="shared" si="14"/>
        <v>50</v>
      </c>
    </row>
    <row r="450" spans="1:6" x14ac:dyDescent="0.35">
      <c r="A450" s="68" t="s">
        <v>299</v>
      </c>
      <c r="B450" s="69">
        <v>3600</v>
      </c>
      <c r="C450" s="69"/>
      <c r="D450" s="69">
        <v>0</v>
      </c>
      <c r="E450" s="69">
        <v>0</v>
      </c>
      <c r="F450" s="71">
        <f t="shared" si="14"/>
        <v>3600</v>
      </c>
    </row>
    <row r="451" spans="1:6" x14ac:dyDescent="0.35">
      <c r="A451" s="68" t="s">
        <v>300</v>
      </c>
      <c r="B451" s="69">
        <v>1200</v>
      </c>
      <c r="C451" s="69"/>
      <c r="D451" s="69">
        <v>0</v>
      </c>
      <c r="E451" s="69">
        <v>0</v>
      </c>
      <c r="F451" s="71">
        <f t="shared" si="14"/>
        <v>1200</v>
      </c>
    </row>
    <row r="452" spans="1:6" x14ac:dyDescent="0.35">
      <c r="A452" s="68" t="s">
        <v>301</v>
      </c>
      <c r="B452" s="69">
        <v>900</v>
      </c>
      <c r="C452" s="69"/>
      <c r="D452" s="69">
        <v>81</v>
      </c>
      <c r="E452" s="69">
        <v>62</v>
      </c>
      <c r="F452" s="71">
        <f t="shared" si="14"/>
        <v>838</v>
      </c>
    </row>
    <row r="453" spans="1:6" x14ac:dyDescent="0.35">
      <c r="A453" s="68" t="s">
        <v>302</v>
      </c>
      <c r="B453" s="69">
        <v>50</v>
      </c>
      <c r="C453" s="69"/>
      <c r="D453" s="69">
        <v>0</v>
      </c>
      <c r="E453" s="69">
        <v>0</v>
      </c>
      <c r="F453" s="71">
        <f t="shared" si="14"/>
        <v>50</v>
      </c>
    </row>
    <row r="454" spans="1:6" x14ac:dyDescent="0.35">
      <c r="A454" s="118" t="s">
        <v>106</v>
      </c>
      <c r="B454" s="119">
        <v>10160</v>
      </c>
      <c r="C454" s="119"/>
      <c r="D454" s="119">
        <v>2481</v>
      </c>
      <c r="E454" s="119">
        <f>E455+E456+E457+E458</f>
        <v>2735.4</v>
      </c>
      <c r="F454" s="120">
        <f t="shared" si="14"/>
        <v>7424.6</v>
      </c>
    </row>
    <row r="455" spans="1:6" x14ac:dyDescent="0.35">
      <c r="A455" s="68" t="s">
        <v>107</v>
      </c>
      <c r="B455" s="69">
        <v>2000</v>
      </c>
      <c r="C455" s="69"/>
      <c r="D455" s="69">
        <v>312</v>
      </c>
      <c r="E455" s="69">
        <v>339.7</v>
      </c>
      <c r="F455" s="71">
        <f t="shared" si="14"/>
        <v>1660.3</v>
      </c>
    </row>
    <row r="456" spans="1:6" x14ac:dyDescent="0.35">
      <c r="A456" s="68" t="s">
        <v>303</v>
      </c>
      <c r="B456" s="69">
        <v>6000</v>
      </c>
      <c r="C456" s="69"/>
      <c r="D456" s="69">
        <v>1628</v>
      </c>
      <c r="E456" s="69">
        <v>1941</v>
      </c>
      <c r="F456" s="71">
        <f t="shared" si="14"/>
        <v>4059</v>
      </c>
    </row>
    <row r="457" spans="1:6" x14ac:dyDescent="0.35">
      <c r="A457" s="68" t="s">
        <v>198</v>
      </c>
      <c r="B457" s="69">
        <v>500</v>
      </c>
      <c r="C457" s="69"/>
      <c r="D457" s="69">
        <v>338</v>
      </c>
      <c r="E457" s="69">
        <v>295.89999999999998</v>
      </c>
      <c r="F457" s="71">
        <f t="shared" si="14"/>
        <v>204.10000000000002</v>
      </c>
    </row>
    <row r="458" spans="1:6" x14ac:dyDescent="0.35">
      <c r="A458" s="66" t="s">
        <v>199</v>
      </c>
      <c r="B458" s="67">
        <v>1660</v>
      </c>
      <c r="C458" s="67"/>
      <c r="D458" s="67">
        <v>203</v>
      </c>
      <c r="E458" s="67">
        <v>158.80000000000001</v>
      </c>
      <c r="F458" s="144">
        <f t="shared" si="14"/>
        <v>1501.2</v>
      </c>
    </row>
    <row r="459" spans="1:6" ht="15" thickBot="1" x14ac:dyDescent="0.4">
      <c r="A459" s="5" t="s">
        <v>22</v>
      </c>
      <c r="B459" s="5">
        <f>B454+B447+B445+B443+B441</f>
        <v>26750</v>
      </c>
      <c r="C459" s="13">
        <v>-4200</v>
      </c>
      <c r="D459" s="5">
        <f>D454+D447+D445+D443+D441</f>
        <v>4232</v>
      </c>
      <c r="E459" s="5">
        <f>E454+E447+E445+E443+E441</f>
        <v>4414.7</v>
      </c>
      <c r="F459" s="5">
        <f>F454+F447+F445+F443+F441</f>
        <v>22335.3</v>
      </c>
    </row>
    <row r="460" spans="1:6" ht="15.5" thickTop="1" thickBot="1" x14ac:dyDescent="0.4">
      <c r="A460" s="15" t="s">
        <v>304</v>
      </c>
      <c r="B460" s="15">
        <f>B459+B439+B403+B349+B277+B215+B206+B142+B136+B128+B111+B87+B80+B74+B62+B58+B31+B10+B6+B121</f>
        <v>350265</v>
      </c>
      <c r="C460" s="16">
        <v>-4200</v>
      </c>
      <c r="D460" s="15">
        <v>85385</v>
      </c>
      <c r="E460" s="15">
        <f>E459+E439+E403+E349+E277+E215+E206+E142+E136+E128+E121+E111+E87+E80+E74+E62+E58+E31+E10+E6</f>
        <v>78552.78</v>
      </c>
      <c r="F460" s="15">
        <f>B460-E460</f>
        <v>271712.21999999997</v>
      </c>
    </row>
    <row r="461" spans="1:6" ht="15" thickTop="1" x14ac:dyDescent="0.35"/>
  </sheetData>
  <mergeCells count="24">
    <mergeCell ref="A440:F440"/>
    <mergeCell ref="A88:F88"/>
    <mergeCell ref="A112:F112"/>
    <mergeCell ref="A122:F122"/>
    <mergeCell ref="A129:F129"/>
    <mergeCell ref="A137:F137"/>
    <mergeCell ref="A143:F143"/>
    <mergeCell ref="A207:F207"/>
    <mergeCell ref="A216:F216"/>
    <mergeCell ref="A278:F278"/>
    <mergeCell ref="A350:F350"/>
    <mergeCell ref="A404:F404"/>
    <mergeCell ref="A81:F81"/>
    <mergeCell ref="A1:A2"/>
    <mergeCell ref="B1:B2"/>
    <mergeCell ref="C1:C2"/>
    <mergeCell ref="D1:E1"/>
    <mergeCell ref="A3:F3"/>
    <mergeCell ref="A7:F7"/>
    <mergeCell ref="A11:F11"/>
    <mergeCell ref="A32:F32"/>
    <mergeCell ref="A59:F59"/>
    <mergeCell ref="A63:F63"/>
    <mergeCell ref="A75:F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1"/>
  <sheetViews>
    <sheetView workbookViewId="0">
      <selection activeCell="D2" sqref="D2"/>
    </sheetView>
  </sheetViews>
  <sheetFormatPr defaultRowHeight="13" x14ac:dyDescent="0.3"/>
  <cols>
    <col min="1" max="1" width="8.7265625" style="114"/>
    <col min="2" max="2" width="19" style="102" customWidth="1"/>
    <col min="3" max="3" width="15.1796875" style="103" customWidth="1"/>
    <col min="4" max="4" width="8.7265625" style="103"/>
    <col min="5" max="5" width="8.7265625" style="112"/>
    <col min="6" max="6" width="14.36328125" style="113" customWidth="1"/>
    <col min="7" max="16384" width="8.7265625" style="101"/>
  </cols>
  <sheetData>
    <row r="1" spans="1:6" s="93" customFormat="1" ht="49" customHeight="1" x14ac:dyDescent="0.35">
      <c r="A1" s="177" t="s">
        <v>0</v>
      </c>
      <c r="B1" s="178" t="s">
        <v>1</v>
      </c>
      <c r="C1" s="175" t="s">
        <v>414</v>
      </c>
      <c r="D1" s="180" t="s">
        <v>2</v>
      </c>
      <c r="E1" s="180"/>
      <c r="F1" s="175" t="s">
        <v>23</v>
      </c>
    </row>
    <row r="2" spans="1:6" s="63" customFormat="1" ht="17.5" customHeight="1" x14ac:dyDescent="0.3">
      <c r="A2" s="177"/>
      <c r="B2" s="179"/>
      <c r="C2" s="176"/>
      <c r="D2" s="94" t="s">
        <v>3</v>
      </c>
      <c r="E2" s="95">
        <v>2020</v>
      </c>
      <c r="F2" s="176"/>
    </row>
    <row r="3" spans="1:6" ht="15" customHeight="1" x14ac:dyDescent="0.3">
      <c r="A3" s="177">
        <v>1</v>
      </c>
      <c r="B3" s="96" t="s">
        <v>4</v>
      </c>
      <c r="C3" s="97">
        <v>108660</v>
      </c>
      <c r="D3" s="98">
        <v>32178.594520547958</v>
      </c>
      <c r="E3" s="99">
        <v>33503.427397260246</v>
      </c>
      <c r="F3" s="100">
        <v>1324.8328767122875</v>
      </c>
    </row>
    <row r="4" spans="1:6" x14ac:dyDescent="0.3">
      <c r="A4" s="177"/>
      <c r="B4" s="102" t="s">
        <v>5</v>
      </c>
      <c r="C4" s="103">
        <v>108660</v>
      </c>
      <c r="D4" s="104">
        <v>28554.619178082205</v>
      </c>
      <c r="E4" s="105">
        <v>29056.219178082167</v>
      </c>
      <c r="F4" s="106">
        <v>501.59999999996217</v>
      </c>
    </row>
    <row r="5" spans="1:6" x14ac:dyDescent="0.3">
      <c r="A5" s="177"/>
      <c r="B5" s="102" t="s">
        <v>6</v>
      </c>
      <c r="C5" s="103">
        <v>0</v>
      </c>
      <c r="D5" s="104">
        <v>0</v>
      </c>
      <c r="E5" s="105">
        <v>0</v>
      </c>
      <c r="F5" s="106">
        <v>0</v>
      </c>
    </row>
    <row r="6" spans="1:6" ht="15" customHeight="1" x14ac:dyDescent="0.3">
      <c r="A6" s="177"/>
      <c r="B6" s="107" t="s">
        <v>7</v>
      </c>
      <c r="C6" s="108">
        <v>0</v>
      </c>
      <c r="D6" s="109">
        <v>3623.9753424657538</v>
      </c>
      <c r="E6" s="110">
        <v>4447.2082191780828</v>
      </c>
      <c r="F6" s="111">
        <v>823.23287671232902</v>
      </c>
    </row>
    <row r="7" spans="1:6" x14ac:dyDescent="0.3">
      <c r="A7" s="177">
        <v>2</v>
      </c>
      <c r="B7" s="96" t="s">
        <v>8</v>
      </c>
      <c r="C7" s="97">
        <v>0</v>
      </c>
      <c r="D7" s="98">
        <v>677.50410958904115</v>
      </c>
      <c r="E7" s="99">
        <v>614.43835616438366</v>
      </c>
      <c r="F7" s="100">
        <v>-63.065753424657487</v>
      </c>
    </row>
    <row r="8" spans="1:6" x14ac:dyDescent="0.3">
      <c r="A8" s="177"/>
      <c r="B8" s="102" t="s">
        <v>5</v>
      </c>
      <c r="C8" s="103">
        <v>0</v>
      </c>
      <c r="D8" s="104">
        <v>677.50410958904115</v>
      </c>
      <c r="E8" s="105">
        <v>614.43835616438366</v>
      </c>
      <c r="F8" s="106">
        <v>-63.065753424657487</v>
      </c>
    </row>
    <row r="9" spans="1:6" x14ac:dyDescent="0.3">
      <c r="A9" s="177"/>
      <c r="B9" s="102" t="s">
        <v>6</v>
      </c>
      <c r="C9" s="103">
        <v>0</v>
      </c>
      <c r="D9" s="104">
        <v>0</v>
      </c>
      <c r="E9" s="105">
        <v>0</v>
      </c>
      <c r="F9" s="106">
        <v>0</v>
      </c>
    </row>
    <row r="10" spans="1:6" x14ac:dyDescent="0.3">
      <c r="A10" s="177"/>
      <c r="B10" s="107" t="s">
        <v>7</v>
      </c>
      <c r="C10" s="108">
        <v>0</v>
      </c>
      <c r="D10" s="109">
        <v>0</v>
      </c>
      <c r="E10" s="110">
        <v>0</v>
      </c>
      <c r="F10" s="111">
        <v>0</v>
      </c>
    </row>
    <row r="11" spans="1:6" x14ac:dyDescent="0.3">
      <c r="A11" s="177">
        <v>3</v>
      </c>
      <c r="B11" s="96" t="s">
        <v>9</v>
      </c>
      <c r="C11" s="97">
        <v>62250</v>
      </c>
      <c r="D11" s="98">
        <v>467190.87123287673</v>
      </c>
      <c r="E11" s="99">
        <v>456047.06575342454</v>
      </c>
      <c r="F11" s="100">
        <v>-11143.805479452189</v>
      </c>
    </row>
    <row r="12" spans="1:6" x14ac:dyDescent="0.3">
      <c r="A12" s="177"/>
      <c r="B12" s="102" t="s">
        <v>5</v>
      </c>
      <c r="C12" s="103">
        <v>62150</v>
      </c>
      <c r="D12" s="104">
        <v>15729.654790000001</v>
      </c>
      <c r="E12" s="105">
        <v>15365.213698630138</v>
      </c>
      <c r="F12" s="106">
        <v>-364.44109136986299</v>
      </c>
    </row>
    <row r="13" spans="1:6" x14ac:dyDescent="0.3">
      <c r="A13" s="177"/>
      <c r="B13" s="102" t="s">
        <v>6</v>
      </c>
      <c r="C13" s="103">
        <v>100</v>
      </c>
      <c r="D13" s="104">
        <v>0</v>
      </c>
      <c r="E13" s="105">
        <v>0</v>
      </c>
      <c r="F13" s="106">
        <v>0</v>
      </c>
    </row>
    <row r="14" spans="1:6" x14ac:dyDescent="0.3">
      <c r="A14" s="177"/>
      <c r="B14" s="107" t="s">
        <v>7</v>
      </c>
      <c r="C14" s="108">
        <v>0</v>
      </c>
      <c r="D14" s="109">
        <v>451461.21639999998</v>
      </c>
      <c r="E14" s="110">
        <v>440681.85205479455</v>
      </c>
      <c r="F14" s="111">
        <v>-10779.364345205424</v>
      </c>
    </row>
    <row r="15" spans="1:6" x14ac:dyDescent="0.3">
      <c r="A15" s="177">
        <v>4</v>
      </c>
      <c r="B15" s="96" t="s">
        <v>10</v>
      </c>
      <c r="C15" s="97">
        <v>4300</v>
      </c>
      <c r="D15" s="98">
        <v>8778.0958904109575</v>
      </c>
      <c r="E15" s="99">
        <v>9204.2082191780828</v>
      </c>
      <c r="F15" s="100">
        <v>426.11232876712529</v>
      </c>
    </row>
    <row r="16" spans="1:6" x14ac:dyDescent="0.3">
      <c r="A16" s="177"/>
      <c r="B16" s="102" t="s">
        <v>5</v>
      </c>
      <c r="C16" s="103">
        <v>4300</v>
      </c>
      <c r="D16" s="104">
        <v>3954.7287671232862</v>
      </c>
      <c r="E16" s="105">
        <v>3924.7890410958898</v>
      </c>
      <c r="F16" s="106">
        <v>-29.939726027396318</v>
      </c>
    </row>
    <row r="17" spans="1:6" x14ac:dyDescent="0.3">
      <c r="A17" s="177"/>
      <c r="B17" s="102" t="s">
        <v>6</v>
      </c>
      <c r="C17" s="103">
        <v>0</v>
      </c>
      <c r="D17" s="104">
        <v>0</v>
      </c>
      <c r="E17" s="105">
        <v>0</v>
      </c>
      <c r="F17" s="106">
        <v>0</v>
      </c>
    </row>
    <row r="18" spans="1:6" x14ac:dyDescent="0.3">
      <c r="A18" s="177"/>
      <c r="B18" s="107" t="s">
        <v>7</v>
      </c>
      <c r="C18" s="108">
        <v>0</v>
      </c>
      <c r="D18" s="109">
        <v>4823.3671232876713</v>
      </c>
      <c r="E18" s="110">
        <v>5279.419178082192</v>
      </c>
      <c r="F18" s="111">
        <v>456.0520547945207</v>
      </c>
    </row>
    <row r="19" spans="1:6" x14ac:dyDescent="0.3">
      <c r="A19" s="177">
        <v>5</v>
      </c>
      <c r="B19" s="96" t="s">
        <v>11</v>
      </c>
      <c r="C19" s="97">
        <v>6480</v>
      </c>
      <c r="D19" s="98">
        <v>7183.1205479452055</v>
      </c>
      <c r="E19" s="99">
        <v>8475.2904109589072</v>
      </c>
      <c r="F19" s="100">
        <v>1292.1698630137016</v>
      </c>
    </row>
    <row r="20" spans="1:6" x14ac:dyDescent="0.3">
      <c r="A20" s="177"/>
      <c r="B20" s="102" t="s">
        <v>5</v>
      </c>
      <c r="C20" s="103">
        <v>6480</v>
      </c>
      <c r="D20" s="104">
        <v>5177.2904109589035</v>
      </c>
      <c r="E20" s="105">
        <v>5288.7589041095889</v>
      </c>
      <c r="F20" s="106">
        <v>111.46849315068539</v>
      </c>
    </row>
    <row r="21" spans="1:6" x14ac:dyDescent="0.3">
      <c r="A21" s="177"/>
      <c r="B21" s="102" t="s">
        <v>6</v>
      </c>
      <c r="C21" s="103">
        <v>0</v>
      </c>
      <c r="D21" s="104">
        <v>0</v>
      </c>
      <c r="E21" s="105">
        <v>0</v>
      </c>
      <c r="F21" s="106">
        <v>0</v>
      </c>
    </row>
    <row r="22" spans="1:6" x14ac:dyDescent="0.3">
      <c r="A22" s="177"/>
      <c r="B22" s="107" t="s">
        <v>7</v>
      </c>
      <c r="C22" s="108">
        <v>0</v>
      </c>
      <c r="D22" s="109">
        <v>2005.8301369863016</v>
      </c>
      <c r="E22" s="110">
        <v>3186.5315068493155</v>
      </c>
      <c r="F22" s="111">
        <v>1180.701369863014</v>
      </c>
    </row>
    <row r="23" spans="1:6" x14ac:dyDescent="0.3">
      <c r="A23" s="177">
        <v>6</v>
      </c>
      <c r="B23" s="96" t="s">
        <v>12</v>
      </c>
      <c r="C23" s="97">
        <v>13750</v>
      </c>
      <c r="D23" s="98">
        <v>2313.8410958904096</v>
      </c>
      <c r="E23" s="99">
        <v>2371.2493150684927</v>
      </c>
      <c r="F23" s="100">
        <v>57.408219178083073</v>
      </c>
    </row>
    <row r="24" spans="1:6" x14ac:dyDescent="0.3">
      <c r="A24" s="177"/>
      <c r="B24" s="102" t="s">
        <v>5</v>
      </c>
      <c r="C24" s="103">
        <v>13750</v>
      </c>
      <c r="D24" s="104">
        <v>2313.8410958904096</v>
      </c>
      <c r="E24" s="105">
        <v>2371.2493150684927</v>
      </c>
      <c r="F24" s="106">
        <v>57.408219178083073</v>
      </c>
    </row>
    <row r="25" spans="1:6" x14ac:dyDescent="0.3">
      <c r="A25" s="177"/>
      <c r="B25" s="102" t="s">
        <v>6</v>
      </c>
      <c r="C25" s="103">
        <v>0</v>
      </c>
      <c r="D25" s="104">
        <v>0</v>
      </c>
      <c r="E25" s="105">
        <v>0</v>
      </c>
      <c r="F25" s="106">
        <v>0</v>
      </c>
    </row>
    <row r="26" spans="1:6" x14ac:dyDescent="0.3">
      <c r="A26" s="177"/>
      <c r="B26" s="107" t="s">
        <v>7</v>
      </c>
      <c r="C26" s="108">
        <v>0</v>
      </c>
      <c r="D26" s="109">
        <v>0</v>
      </c>
      <c r="E26" s="110">
        <v>0</v>
      </c>
      <c r="F26" s="111">
        <v>0</v>
      </c>
    </row>
    <row r="27" spans="1:6" x14ac:dyDescent="0.3">
      <c r="A27" s="177">
        <v>7</v>
      </c>
      <c r="B27" s="96" t="s">
        <v>13</v>
      </c>
      <c r="C27" s="97">
        <v>29170</v>
      </c>
      <c r="D27" s="98">
        <v>46558.42465753424</v>
      </c>
      <c r="E27" s="99">
        <v>34850.139726027388</v>
      </c>
      <c r="F27" s="100">
        <v>-11708.284931506852</v>
      </c>
    </row>
    <row r="28" spans="1:6" x14ac:dyDescent="0.3">
      <c r="A28" s="177"/>
      <c r="B28" s="102" t="s">
        <v>5</v>
      </c>
      <c r="C28" s="103">
        <v>29170</v>
      </c>
      <c r="D28" s="104">
        <v>9503.9287671232851</v>
      </c>
      <c r="E28" s="105">
        <v>9469.2328767123254</v>
      </c>
      <c r="F28" s="106">
        <v>-34.695890410959692</v>
      </c>
    </row>
    <row r="29" spans="1:6" x14ac:dyDescent="0.3">
      <c r="A29" s="177"/>
      <c r="B29" s="102" t="s">
        <v>6</v>
      </c>
      <c r="C29" s="103">
        <v>0</v>
      </c>
      <c r="D29" s="104">
        <v>0</v>
      </c>
      <c r="E29" s="105">
        <v>0</v>
      </c>
      <c r="F29" s="106">
        <v>0</v>
      </c>
    </row>
    <row r="30" spans="1:6" x14ac:dyDescent="0.3">
      <c r="A30" s="177"/>
      <c r="B30" s="107" t="s">
        <v>7</v>
      </c>
      <c r="C30" s="108">
        <v>0</v>
      </c>
      <c r="D30" s="109">
        <v>37054.495890410959</v>
      </c>
      <c r="E30" s="110">
        <v>25380.906849315066</v>
      </c>
      <c r="F30" s="111">
        <v>-11673.589041095893</v>
      </c>
    </row>
    <row r="31" spans="1:6" x14ac:dyDescent="0.3">
      <c r="A31" s="177">
        <v>8</v>
      </c>
      <c r="B31" s="96" t="s">
        <v>14</v>
      </c>
      <c r="C31" s="97">
        <v>6020</v>
      </c>
      <c r="D31" s="98">
        <v>3410.1698630136993</v>
      </c>
      <c r="E31" s="99">
        <v>3407.9287671232864</v>
      </c>
      <c r="F31" s="100">
        <v>-2.2410958904129075</v>
      </c>
    </row>
    <row r="32" spans="1:6" x14ac:dyDescent="0.3">
      <c r="A32" s="177"/>
      <c r="B32" s="102" t="s">
        <v>5</v>
      </c>
      <c r="C32" s="103">
        <v>6020</v>
      </c>
      <c r="D32" s="104">
        <v>3410.1698630136993</v>
      </c>
      <c r="E32" s="105">
        <v>3407.9287671232864</v>
      </c>
      <c r="F32" s="106">
        <v>-2.2410958904129075</v>
      </c>
    </row>
    <row r="33" spans="1:6" x14ac:dyDescent="0.3">
      <c r="A33" s="177"/>
      <c r="B33" s="102" t="s">
        <v>6</v>
      </c>
      <c r="C33" s="103">
        <v>0</v>
      </c>
      <c r="D33" s="104">
        <v>0</v>
      </c>
      <c r="E33" s="105">
        <v>0</v>
      </c>
      <c r="F33" s="106">
        <v>0</v>
      </c>
    </row>
    <row r="34" spans="1:6" x14ac:dyDescent="0.3">
      <c r="A34" s="177"/>
      <c r="B34" s="107" t="s">
        <v>7</v>
      </c>
      <c r="C34" s="108">
        <v>0</v>
      </c>
      <c r="D34" s="109">
        <v>0</v>
      </c>
      <c r="E34" s="110">
        <v>0</v>
      </c>
      <c r="F34" s="111">
        <v>0</v>
      </c>
    </row>
    <row r="35" spans="1:6" x14ac:dyDescent="0.3">
      <c r="A35" s="177">
        <v>9</v>
      </c>
      <c r="B35" s="96" t="s">
        <v>15</v>
      </c>
      <c r="C35" s="97">
        <v>21140</v>
      </c>
      <c r="D35" s="98">
        <v>15552.030136986292</v>
      </c>
      <c r="E35" s="99">
        <v>14724.169863013687</v>
      </c>
      <c r="F35" s="100">
        <v>-827.86027397260477</v>
      </c>
    </row>
    <row r="36" spans="1:6" x14ac:dyDescent="0.3">
      <c r="A36" s="177"/>
      <c r="B36" s="102" t="s">
        <v>5</v>
      </c>
      <c r="C36" s="103">
        <v>21140</v>
      </c>
      <c r="D36" s="104">
        <v>11677.460273972592</v>
      </c>
      <c r="E36" s="105">
        <v>11330.027397260263</v>
      </c>
      <c r="F36" s="106">
        <v>-347.43287671232974</v>
      </c>
    </row>
    <row r="37" spans="1:6" x14ac:dyDescent="0.3">
      <c r="A37" s="177"/>
      <c r="B37" s="102" t="s">
        <v>6</v>
      </c>
      <c r="C37" s="103">
        <v>0</v>
      </c>
      <c r="D37" s="104">
        <v>0.66575342465753429</v>
      </c>
      <c r="E37" s="105">
        <v>0.60547945205479448</v>
      </c>
      <c r="F37" s="106">
        <v>-6.0273972602739811E-2</v>
      </c>
    </row>
    <row r="38" spans="1:6" x14ac:dyDescent="0.3">
      <c r="A38" s="177"/>
      <c r="B38" s="107" t="s">
        <v>7</v>
      </c>
      <c r="C38" s="108">
        <v>0</v>
      </c>
      <c r="D38" s="109">
        <v>3873.9041095890416</v>
      </c>
      <c r="E38" s="110">
        <v>3393.5369863013698</v>
      </c>
      <c r="F38" s="111">
        <v>-480.3671232876718</v>
      </c>
    </row>
    <row r="39" spans="1:6" x14ac:dyDescent="0.3">
      <c r="A39" s="177">
        <v>10</v>
      </c>
      <c r="B39" s="96" t="s">
        <v>16</v>
      </c>
      <c r="C39" s="97">
        <v>11410</v>
      </c>
      <c r="D39" s="98">
        <v>4951.4520547945203</v>
      </c>
      <c r="E39" s="99">
        <v>5082.8109589041087</v>
      </c>
      <c r="F39" s="100">
        <v>131.35890410958837</v>
      </c>
    </row>
    <row r="40" spans="1:6" x14ac:dyDescent="0.3">
      <c r="A40" s="177"/>
      <c r="B40" s="102" t="s">
        <v>5</v>
      </c>
      <c r="C40" s="103">
        <v>11410</v>
      </c>
      <c r="D40" s="104">
        <v>4444.1972602739725</v>
      </c>
      <c r="E40" s="105">
        <v>4499.9643835616434</v>
      </c>
      <c r="F40" s="106">
        <v>55.767123287670984</v>
      </c>
    </row>
    <row r="41" spans="1:6" x14ac:dyDescent="0.3">
      <c r="A41" s="177"/>
      <c r="B41" s="102" t="s">
        <v>6</v>
      </c>
      <c r="C41" s="103">
        <v>0</v>
      </c>
      <c r="D41" s="104">
        <v>0</v>
      </c>
      <c r="E41" s="105">
        <v>0</v>
      </c>
      <c r="F41" s="106">
        <v>0</v>
      </c>
    </row>
    <row r="42" spans="1:6" x14ac:dyDescent="0.3">
      <c r="A42" s="177"/>
      <c r="B42" s="107" t="s">
        <v>7</v>
      </c>
      <c r="C42" s="108">
        <v>0</v>
      </c>
      <c r="D42" s="109">
        <v>507.25479452054793</v>
      </c>
      <c r="E42" s="110">
        <v>582.84657534246571</v>
      </c>
      <c r="F42" s="111">
        <v>75.59178082191778</v>
      </c>
    </row>
    <row r="43" spans="1:6" x14ac:dyDescent="0.3">
      <c r="A43" s="177">
        <v>11</v>
      </c>
      <c r="B43" s="96" t="s">
        <v>17</v>
      </c>
      <c r="C43" s="97">
        <v>10100</v>
      </c>
      <c r="D43" s="98">
        <v>4155.3698630136996</v>
      </c>
      <c r="E43" s="99">
        <v>4451.2575342465771</v>
      </c>
      <c r="F43" s="100">
        <v>295.88767123287744</v>
      </c>
    </row>
    <row r="44" spans="1:6" x14ac:dyDescent="0.3">
      <c r="A44" s="177"/>
      <c r="B44" s="102" t="s">
        <v>5</v>
      </c>
      <c r="C44" s="103">
        <v>10100</v>
      </c>
      <c r="D44" s="104">
        <v>4152.6465753424663</v>
      </c>
      <c r="E44" s="105">
        <v>4449.1561643835639</v>
      </c>
      <c r="F44" s="106">
        <v>296.50958904109757</v>
      </c>
    </row>
    <row r="45" spans="1:6" x14ac:dyDescent="0.3">
      <c r="A45" s="177"/>
      <c r="B45" s="102" t="s">
        <v>6</v>
      </c>
      <c r="C45" s="103">
        <v>0</v>
      </c>
      <c r="D45" s="104">
        <v>2.7232876712328768</v>
      </c>
      <c r="E45" s="105">
        <v>2.1013698630136988</v>
      </c>
      <c r="F45" s="106">
        <v>-0.62191780821917808</v>
      </c>
    </row>
    <row r="46" spans="1:6" x14ac:dyDescent="0.3">
      <c r="A46" s="177"/>
      <c r="B46" s="107" t="s">
        <v>7</v>
      </c>
      <c r="C46" s="108">
        <v>0</v>
      </c>
      <c r="D46" s="109">
        <v>0</v>
      </c>
      <c r="E46" s="110">
        <v>0</v>
      </c>
      <c r="F46" s="111">
        <v>0</v>
      </c>
    </row>
    <row r="47" spans="1:6" x14ac:dyDescent="0.3">
      <c r="A47" s="177">
        <v>12</v>
      </c>
      <c r="B47" s="96" t="s">
        <v>18</v>
      </c>
      <c r="C47" s="97">
        <v>53860</v>
      </c>
      <c r="D47" s="98">
        <v>21510.898630136988</v>
      </c>
      <c r="E47" s="99">
        <v>21596.013698630148</v>
      </c>
      <c r="F47" s="100">
        <v>85.115068493159924</v>
      </c>
    </row>
    <row r="48" spans="1:6" x14ac:dyDescent="0.3">
      <c r="A48" s="177"/>
      <c r="B48" s="102" t="s">
        <v>5</v>
      </c>
      <c r="C48" s="103">
        <v>53860</v>
      </c>
      <c r="D48" s="104">
        <v>21510.898630136988</v>
      </c>
      <c r="E48" s="105">
        <v>21596.013698630148</v>
      </c>
      <c r="F48" s="106">
        <v>85.115068493159924</v>
      </c>
    </row>
    <row r="49" spans="1:6" x14ac:dyDescent="0.3">
      <c r="A49" s="177"/>
      <c r="B49" s="102" t="s">
        <v>6</v>
      </c>
      <c r="C49" s="103">
        <v>0</v>
      </c>
      <c r="D49" s="104">
        <v>0</v>
      </c>
      <c r="E49" s="105">
        <v>0</v>
      </c>
      <c r="F49" s="106">
        <v>0</v>
      </c>
    </row>
    <row r="50" spans="1:6" x14ac:dyDescent="0.3">
      <c r="A50" s="177"/>
      <c r="B50" s="107" t="s">
        <v>7</v>
      </c>
      <c r="C50" s="108">
        <v>0</v>
      </c>
      <c r="D50" s="109">
        <v>0</v>
      </c>
      <c r="E50" s="110">
        <v>0</v>
      </c>
      <c r="F50" s="111">
        <v>0</v>
      </c>
    </row>
    <row r="51" spans="1:6" x14ac:dyDescent="0.3">
      <c r="A51" s="177">
        <v>13</v>
      </c>
      <c r="B51" s="96" t="s">
        <v>19</v>
      </c>
      <c r="C51" s="97">
        <v>4700</v>
      </c>
      <c r="D51" s="98">
        <v>3345.2356164383568</v>
      </c>
      <c r="E51" s="99">
        <v>3295.9616438356165</v>
      </c>
      <c r="F51" s="100">
        <v>-49.273972602740287</v>
      </c>
    </row>
    <row r="52" spans="1:6" x14ac:dyDescent="0.3">
      <c r="A52" s="177"/>
      <c r="B52" s="102" t="s">
        <v>5</v>
      </c>
      <c r="C52" s="103">
        <v>4700</v>
      </c>
      <c r="D52" s="104">
        <v>3345.2356164383568</v>
      </c>
      <c r="E52" s="105">
        <v>3295.9616438356165</v>
      </c>
      <c r="F52" s="106">
        <v>-49.273972602740287</v>
      </c>
    </row>
    <row r="53" spans="1:6" x14ac:dyDescent="0.3">
      <c r="A53" s="177"/>
      <c r="B53" s="102" t="s">
        <v>6</v>
      </c>
      <c r="C53" s="103">
        <v>0</v>
      </c>
      <c r="D53" s="104">
        <v>0</v>
      </c>
      <c r="E53" s="105">
        <v>0</v>
      </c>
      <c r="F53" s="106">
        <v>0</v>
      </c>
    </row>
    <row r="54" spans="1:6" x14ac:dyDescent="0.3">
      <c r="A54" s="177"/>
      <c r="B54" s="107" t="s">
        <v>7</v>
      </c>
      <c r="C54" s="108">
        <v>0</v>
      </c>
      <c r="D54" s="109">
        <v>0</v>
      </c>
      <c r="E54" s="110">
        <v>0</v>
      </c>
      <c r="F54" s="111">
        <v>0</v>
      </c>
    </row>
    <row r="55" spans="1:6" x14ac:dyDescent="0.3">
      <c r="A55" s="177">
        <v>14</v>
      </c>
      <c r="B55" s="96" t="s">
        <v>20</v>
      </c>
      <c r="C55" s="97">
        <v>12200</v>
      </c>
      <c r="D55" s="98">
        <v>5707.9863013698614</v>
      </c>
      <c r="E55" s="99">
        <v>5689.6931506849332</v>
      </c>
      <c r="F55" s="100">
        <v>-18.29315068492815</v>
      </c>
    </row>
    <row r="56" spans="1:6" x14ac:dyDescent="0.3">
      <c r="A56" s="177"/>
      <c r="B56" s="102" t="s">
        <v>5</v>
      </c>
      <c r="C56" s="103">
        <v>12200</v>
      </c>
      <c r="D56" s="104">
        <v>5707.9863013698614</v>
      </c>
      <c r="E56" s="105">
        <v>5689.6931506849332</v>
      </c>
      <c r="F56" s="106">
        <v>-18.29315068492815</v>
      </c>
    </row>
    <row r="57" spans="1:6" x14ac:dyDescent="0.3">
      <c r="A57" s="177"/>
      <c r="B57" s="102" t="s">
        <v>6</v>
      </c>
      <c r="C57" s="103">
        <v>0</v>
      </c>
      <c r="D57" s="104">
        <v>0</v>
      </c>
      <c r="E57" s="105">
        <v>0</v>
      </c>
      <c r="F57" s="106">
        <v>0</v>
      </c>
    </row>
    <row r="58" spans="1:6" x14ac:dyDescent="0.3">
      <c r="A58" s="177"/>
      <c r="B58" s="107" t="s">
        <v>7</v>
      </c>
      <c r="C58" s="108">
        <v>0</v>
      </c>
      <c r="D58" s="109">
        <v>0</v>
      </c>
      <c r="E58" s="110">
        <v>0</v>
      </c>
      <c r="F58" s="111">
        <v>0</v>
      </c>
    </row>
    <row r="59" spans="1:6" x14ac:dyDescent="0.3">
      <c r="A59" s="177">
        <v>15</v>
      </c>
      <c r="B59" s="96" t="s">
        <v>21</v>
      </c>
      <c r="C59" s="97">
        <v>6225</v>
      </c>
      <c r="D59" s="98">
        <v>4122.1342465753423</v>
      </c>
      <c r="E59" s="99">
        <v>4111.4027397260261</v>
      </c>
      <c r="F59" s="100">
        <v>-10.731506849316247</v>
      </c>
    </row>
    <row r="60" spans="1:6" x14ac:dyDescent="0.3">
      <c r="A60" s="177"/>
      <c r="B60" s="102" t="s">
        <v>5</v>
      </c>
      <c r="C60" s="103">
        <v>5685</v>
      </c>
      <c r="D60" s="104">
        <v>4060.7178082191776</v>
      </c>
      <c r="E60" s="105">
        <v>4041.2575342465748</v>
      </c>
      <c r="F60" s="106">
        <v>-19.460273972602863</v>
      </c>
    </row>
    <row r="61" spans="1:6" x14ac:dyDescent="0.3">
      <c r="A61" s="177"/>
      <c r="B61" s="102" t="s">
        <v>6</v>
      </c>
      <c r="C61" s="103">
        <v>540</v>
      </c>
      <c r="D61" s="104">
        <v>61.416438356164385</v>
      </c>
      <c r="E61" s="105">
        <v>70.145205479452059</v>
      </c>
      <c r="F61" s="106">
        <v>8.7287671232876747</v>
      </c>
    </row>
    <row r="62" spans="1:6" x14ac:dyDescent="0.3">
      <c r="A62" s="177"/>
      <c r="B62" s="107" t="s">
        <v>7</v>
      </c>
      <c r="C62" s="108">
        <v>0</v>
      </c>
      <c r="D62" s="109">
        <v>0</v>
      </c>
      <c r="E62" s="110">
        <v>0</v>
      </c>
      <c r="F62" s="111">
        <v>0</v>
      </c>
    </row>
    <row r="63" spans="1:6" x14ac:dyDescent="0.3">
      <c r="A63" s="112"/>
      <c r="B63" s="97" t="s">
        <v>22</v>
      </c>
      <c r="C63" s="97">
        <v>350265</v>
      </c>
      <c r="D63" s="98">
        <v>627635.72876712331</v>
      </c>
      <c r="E63" s="99">
        <v>607425.05753424647</v>
      </c>
      <c r="F63" s="100">
        <v>-20210.671232876834</v>
      </c>
    </row>
    <row r="64" spans="1:6" x14ac:dyDescent="0.3">
      <c r="A64" s="112"/>
      <c r="B64" s="102" t="s">
        <v>5</v>
      </c>
      <c r="C64" s="103">
        <v>349625</v>
      </c>
      <c r="D64" s="104">
        <v>124221</v>
      </c>
      <c r="E64" s="105">
        <v>124399.90410958903</v>
      </c>
      <c r="F64" s="106">
        <v>178.90410958902794</v>
      </c>
    </row>
    <row r="65" spans="1:6" x14ac:dyDescent="0.3">
      <c r="A65" s="112"/>
      <c r="B65" s="102" t="s">
        <v>6</v>
      </c>
      <c r="C65" s="103">
        <v>640</v>
      </c>
      <c r="D65" s="104">
        <v>64.805479452054797</v>
      </c>
      <c r="E65" s="105">
        <v>72.852054794520555</v>
      </c>
      <c r="F65" s="106">
        <v>8.0465753424657578</v>
      </c>
    </row>
    <row r="66" spans="1:6" x14ac:dyDescent="0.3">
      <c r="A66" s="112"/>
      <c r="B66" s="107" t="s">
        <v>7</v>
      </c>
      <c r="C66" s="108">
        <v>0</v>
      </c>
      <c r="D66" s="109">
        <v>503350</v>
      </c>
      <c r="E66" s="110">
        <v>482952.30136986304</v>
      </c>
      <c r="F66" s="111">
        <v>-20397.698630136962</v>
      </c>
    </row>
    <row r="67" spans="1:6" x14ac:dyDescent="0.3">
      <c r="A67" s="112"/>
    </row>
    <row r="68" spans="1:6" x14ac:dyDescent="0.3">
      <c r="A68" s="112"/>
    </row>
    <row r="69" spans="1:6" x14ac:dyDescent="0.3">
      <c r="A69" s="112"/>
    </row>
    <row r="70" spans="1:6" x14ac:dyDescent="0.3">
      <c r="A70" s="112"/>
    </row>
    <row r="71" spans="1:6" x14ac:dyDescent="0.3">
      <c r="A71" s="112"/>
    </row>
    <row r="72" spans="1:6" x14ac:dyDescent="0.3">
      <c r="A72" s="112"/>
    </row>
    <row r="73" spans="1:6" x14ac:dyDescent="0.3">
      <c r="A73" s="112"/>
    </row>
    <row r="74" spans="1:6" x14ac:dyDescent="0.3">
      <c r="A74" s="112"/>
    </row>
    <row r="75" spans="1:6" x14ac:dyDescent="0.3">
      <c r="A75" s="112"/>
    </row>
    <row r="76" spans="1:6" x14ac:dyDescent="0.3">
      <c r="A76" s="112"/>
    </row>
    <row r="77" spans="1:6" x14ac:dyDescent="0.3">
      <c r="A77" s="112"/>
    </row>
    <row r="78" spans="1:6" x14ac:dyDescent="0.3">
      <c r="A78" s="112"/>
    </row>
    <row r="79" spans="1:6" x14ac:dyDescent="0.3">
      <c r="A79" s="112"/>
    </row>
    <row r="80" spans="1:6" x14ac:dyDescent="0.3">
      <c r="A80" s="112"/>
    </row>
    <row r="81" spans="1:1" x14ac:dyDescent="0.3">
      <c r="A81" s="112"/>
    </row>
    <row r="82" spans="1:1" x14ac:dyDescent="0.3">
      <c r="A82" s="112"/>
    </row>
    <row r="83" spans="1:1" x14ac:dyDescent="0.3">
      <c r="A83" s="112"/>
    </row>
    <row r="84" spans="1:1" x14ac:dyDescent="0.3">
      <c r="A84" s="112"/>
    </row>
    <row r="85" spans="1:1" x14ac:dyDescent="0.3">
      <c r="A85" s="112"/>
    </row>
    <row r="86" spans="1:1" x14ac:dyDescent="0.3">
      <c r="A86" s="112"/>
    </row>
    <row r="87" spans="1:1" x14ac:dyDescent="0.3">
      <c r="A87" s="112"/>
    </row>
    <row r="88" spans="1:1" x14ac:dyDescent="0.3">
      <c r="A88" s="112"/>
    </row>
    <row r="89" spans="1:1" x14ac:dyDescent="0.3">
      <c r="A89" s="112"/>
    </row>
    <row r="90" spans="1:1" x14ac:dyDescent="0.3">
      <c r="A90" s="112"/>
    </row>
    <row r="91" spans="1:1" x14ac:dyDescent="0.3">
      <c r="A91" s="112"/>
    </row>
    <row r="92" spans="1:1" x14ac:dyDescent="0.3">
      <c r="A92" s="112"/>
    </row>
    <row r="93" spans="1:1" x14ac:dyDescent="0.3">
      <c r="A93" s="112"/>
    </row>
    <row r="94" spans="1:1" x14ac:dyDescent="0.3">
      <c r="A94" s="112"/>
    </row>
    <row r="95" spans="1:1" x14ac:dyDescent="0.3">
      <c r="A95" s="112"/>
    </row>
    <row r="96" spans="1:1" x14ac:dyDescent="0.3">
      <c r="A96" s="112"/>
    </row>
    <row r="97" spans="1:1" x14ac:dyDescent="0.3">
      <c r="A97" s="112"/>
    </row>
    <row r="98" spans="1:1" x14ac:dyDescent="0.3">
      <c r="A98" s="112"/>
    </row>
    <row r="99" spans="1:1" x14ac:dyDescent="0.3">
      <c r="A99" s="112"/>
    </row>
    <row r="100" spans="1:1" x14ac:dyDescent="0.3">
      <c r="A100" s="112"/>
    </row>
    <row r="101" spans="1:1" x14ac:dyDescent="0.3">
      <c r="A101" s="112"/>
    </row>
    <row r="102" spans="1:1" x14ac:dyDescent="0.3">
      <c r="A102" s="112"/>
    </row>
    <row r="103" spans="1:1" x14ac:dyDescent="0.3">
      <c r="A103" s="112"/>
    </row>
    <row r="104" spans="1:1" x14ac:dyDescent="0.3">
      <c r="A104" s="112"/>
    </row>
    <row r="105" spans="1:1" x14ac:dyDescent="0.3">
      <c r="A105" s="112"/>
    </row>
    <row r="106" spans="1:1" x14ac:dyDescent="0.3">
      <c r="A106" s="112"/>
    </row>
    <row r="107" spans="1:1" x14ac:dyDescent="0.3">
      <c r="A107" s="112"/>
    </row>
    <row r="108" spans="1:1" x14ac:dyDescent="0.3">
      <c r="A108" s="112"/>
    </row>
    <row r="109" spans="1:1" x14ac:dyDescent="0.3">
      <c r="A109" s="112"/>
    </row>
    <row r="110" spans="1:1" x14ac:dyDescent="0.3">
      <c r="A110" s="112"/>
    </row>
    <row r="111" spans="1:1" x14ac:dyDescent="0.3">
      <c r="A111" s="112"/>
    </row>
    <row r="112" spans="1:1" x14ac:dyDescent="0.3">
      <c r="A112" s="112"/>
    </row>
    <row r="113" spans="1:1" x14ac:dyDescent="0.3">
      <c r="A113" s="112"/>
    </row>
    <row r="114" spans="1:1" x14ac:dyDescent="0.3">
      <c r="A114" s="112"/>
    </row>
    <row r="115" spans="1:1" x14ac:dyDescent="0.3">
      <c r="A115" s="112"/>
    </row>
    <row r="116" spans="1:1" x14ac:dyDescent="0.3">
      <c r="A116" s="112"/>
    </row>
    <row r="117" spans="1:1" x14ac:dyDescent="0.3">
      <c r="A117" s="112"/>
    </row>
    <row r="118" spans="1:1" x14ac:dyDescent="0.3">
      <c r="A118" s="112"/>
    </row>
    <row r="119" spans="1:1" x14ac:dyDescent="0.3">
      <c r="A119" s="112"/>
    </row>
    <row r="120" spans="1:1" x14ac:dyDescent="0.3">
      <c r="A120" s="112"/>
    </row>
    <row r="121" spans="1:1" x14ac:dyDescent="0.3">
      <c r="A121" s="112"/>
    </row>
    <row r="122" spans="1:1" x14ac:dyDescent="0.3">
      <c r="A122" s="112"/>
    </row>
    <row r="123" spans="1:1" x14ac:dyDescent="0.3">
      <c r="A123" s="112"/>
    </row>
    <row r="124" spans="1:1" x14ac:dyDescent="0.3">
      <c r="A124" s="112"/>
    </row>
    <row r="125" spans="1:1" x14ac:dyDescent="0.3">
      <c r="A125" s="112"/>
    </row>
    <row r="126" spans="1:1" x14ac:dyDescent="0.3">
      <c r="A126" s="112"/>
    </row>
    <row r="127" spans="1:1" x14ac:dyDescent="0.3">
      <c r="A127" s="112"/>
    </row>
    <row r="128" spans="1:1" x14ac:dyDescent="0.3">
      <c r="A128" s="112"/>
    </row>
    <row r="129" spans="1:1" x14ac:dyDescent="0.3">
      <c r="A129" s="112"/>
    </row>
    <row r="130" spans="1:1" x14ac:dyDescent="0.3">
      <c r="A130" s="112"/>
    </row>
    <row r="131" spans="1:1" x14ac:dyDescent="0.3">
      <c r="A131" s="112"/>
    </row>
    <row r="132" spans="1:1" x14ac:dyDescent="0.3">
      <c r="A132" s="112"/>
    </row>
    <row r="133" spans="1:1" x14ac:dyDescent="0.3">
      <c r="A133" s="112"/>
    </row>
    <row r="134" spans="1:1" x14ac:dyDescent="0.3">
      <c r="A134" s="112"/>
    </row>
    <row r="135" spans="1:1" x14ac:dyDescent="0.3">
      <c r="A135" s="112"/>
    </row>
    <row r="136" spans="1:1" x14ac:dyDescent="0.3">
      <c r="A136" s="112"/>
    </row>
    <row r="137" spans="1:1" x14ac:dyDescent="0.3">
      <c r="A137" s="112"/>
    </row>
    <row r="138" spans="1:1" x14ac:dyDescent="0.3">
      <c r="A138" s="112"/>
    </row>
    <row r="139" spans="1:1" x14ac:dyDescent="0.3">
      <c r="A139" s="112"/>
    </row>
    <row r="140" spans="1:1" x14ac:dyDescent="0.3">
      <c r="A140" s="112"/>
    </row>
    <row r="141" spans="1:1" x14ac:dyDescent="0.3">
      <c r="A141" s="112"/>
    </row>
    <row r="142" spans="1:1" x14ac:dyDescent="0.3">
      <c r="A142" s="112"/>
    </row>
    <row r="143" spans="1:1" x14ac:dyDescent="0.3">
      <c r="A143" s="112"/>
    </row>
    <row r="144" spans="1:1" x14ac:dyDescent="0.3">
      <c r="A144" s="112"/>
    </row>
    <row r="145" spans="1:1" x14ac:dyDescent="0.3">
      <c r="A145" s="112"/>
    </row>
    <row r="146" spans="1:1" x14ac:dyDescent="0.3">
      <c r="A146" s="112"/>
    </row>
    <row r="147" spans="1:1" x14ac:dyDescent="0.3">
      <c r="A147" s="112"/>
    </row>
    <row r="148" spans="1:1" x14ac:dyDescent="0.3">
      <c r="A148" s="112"/>
    </row>
    <row r="149" spans="1:1" x14ac:dyDescent="0.3">
      <c r="A149" s="112"/>
    </row>
    <row r="150" spans="1:1" x14ac:dyDescent="0.3">
      <c r="A150" s="112"/>
    </row>
    <row r="151" spans="1:1" x14ac:dyDescent="0.3">
      <c r="A151" s="112"/>
    </row>
    <row r="152" spans="1:1" x14ac:dyDescent="0.3">
      <c r="A152" s="112"/>
    </row>
    <row r="153" spans="1:1" x14ac:dyDescent="0.3">
      <c r="A153" s="112"/>
    </row>
    <row r="154" spans="1:1" x14ac:dyDescent="0.3">
      <c r="A154" s="112"/>
    </row>
    <row r="155" spans="1:1" x14ac:dyDescent="0.3">
      <c r="A155" s="112"/>
    </row>
    <row r="156" spans="1:1" x14ac:dyDescent="0.3">
      <c r="A156" s="112"/>
    </row>
    <row r="157" spans="1:1" x14ac:dyDescent="0.3">
      <c r="A157" s="112"/>
    </row>
    <row r="158" spans="1:1" x14ac:dyDescent="0.3">
      <c r="A158" s="112"/>
    </row>
    <row r="159" spans="1:1" x14ac:dyDescent="0.3">
      <c r="A159" s="112"/>
    </row>
    <row r="160" spans="1:1" x14ac:dyDescent="0.3">
      <c r="A160" s="112"/>
    </row>
    <row r="161" spans="1:1" x14ac:dyDescent="0.3">
      <c r="A161" s="112"/>
    </row>
    <row r="162" spans="1:1" x14ac:dyDescent="0.3">
      <c r="A162" s="112"/>
    </row>
    <row r="163" spans="1:1" x14ac:dyDescent="0.3">
      <c r="A163" s="112"/>
    </row>
    <row r="164" spans="1:1" x14ac:dyDescent="0.3">
      <c r="A164" s="112"/>
    </row>
    <row r="165" spans="1:1" x14ac:dyDescent="0.3">
      <c r="A165" s="112"/>
    </row>
    <row r="166" spans="1:1" x14ac:dyDescent="0.3">
      <c r="A166" s="112"/>
    </row>
    <row r="167" spans="1:1" x14ac:dyDescent="0.3">
      <c r="A167" s="112"/>
    </row>
    <row r="168" spans="1:1" x14ac:dyDescent="0.3">
      <c r="A168" s="112"/>
    </row>
    <row r="169" spans="1:1" x14ac:dyDescent="0.3">
      <c r="A169" s="112"/>
    </row>
    <row r="170" spans="1:1" x14ac:dyDescent="0.3">
      <c r="A170" s="112"/>
    </row>
    <row r="171" spans="1:1" x14ac:dyDescent="0.3">
      <c r="A171" s="112"/>
    </row>
    <row r="172" spans="1:1" x14ac:dyDescent="0.3">
      <c r="A172" s="112"/>
    </row>
    <row r="173" spans="1:1" x14ac:dyDescent="0.3">
      <c r="A173" s="112"/>
    </row>
    <row r="174" spans="1:1" x14ac:dyDescent="0.3">
      <c r="A174" s="112"/>
    </row>
    <row r="175" spans="1:1" x14ac:dyDescent="0.3">
      <c r="A175" s="112"/>
    </row>
    <row r="176" spans="1:1" x14ac:dyDescent="0.3">
      <c r="A176" s="112"/>
    </row>
    <row r="177" spans="1:1" x14ac:dyDescent="0.3">
      <c r="A177" s="112"/>
    </row>
    <row r="178" spans="1:1" x14ac:dyDescent="0.3">
      <c r="A178" s="112"/>
    </row>
    <row r="179" spans="1:1" x14ac:dyDescent="0.3">
      <c r="A179" s="112"/>
    </row>
    <row r="180" spans="1:1" x14ac:dyDescent="0.3">
      <c r="A180" s="112"/>
    </row>
    <row r="181" spans="1:1" x14ac:dyDescent="0.3">
      <c r="A181" s="112"/>
    </row>
    <row r="182" spans="1:1" x14ac:dyDescent="0.3">
      <c r="A182" s="112"/>
    </row>
    <row r="183" spans="1:1" x14ac:dyDescent="0.3">
      <c r="A183" s="112"/>
    </row>
    <row r="184" spans="1:1" x14ac:dyDescent="0.3">
      <c r="A184" s="112"/>
    </row>
    <row r="185" spans="1:1" x14ac:dyDescent="0.3">
      <c r="A185" s="112"/>
    </row>
    <row r="186" spans="1:1" x14ac:dyDescent="0.3">
      <c r="A186" s="112"/>
    </row>
    <row r="187" spans="1:1" x14ac:dyDescent="0.3">
      <c r="A187" s="112"/>
    </row>
    <row r="188" spans="1:1" x14ac:dyDescent="0.3">
      <c r="A188" s="112"/>
    </row>
    <row r="189" spans="1:1" x14ac:dyDescent="0.3">
      <c r="A189" s="112"/>
    </row>
    <row r="190" spans="1:1" x14ac:dyDescent="0.3">
      <c r="A190" s="112"/>
    </row>
    <row r="191" spans="1:1" x14ac:dyDescent="0.3">
      <c r="A191" s="112"/>
    </row>
    <row r="192" spans="1:1" x14ac:dyDescent="0.3">
      <c r="A192" s="112"/>
    </row>
    <row r="193" spans="1:1" x14ac:dyDescent="0.3">
      <c r="A193" s="112"/>
    </row>
    <row r="194" spans="1:1" x14ac:dyDescent="0.3">
      <c r="A194" s="112"/>
    </row>
    <row r="195" spans="1:1" x14ac:dyDescent="0.3">
      <c r="A195" s="112"/>
    </row>
    <row r="196" spans="1:1" x14ac:dyDescent="0.3">
      <c r="A196" s="112"/>
    </row>
    <row r="197" spans="1:1" x14ac:dyDescent="0.3">
      <c r="A197" s="112"/>
    </row>
    <row r="198" spans="1:1" x14ac:dyDescent="0.3">
      <c r="A198" s="112"/>
    </row>
    <row r="199" spans="1:1" x14ac:dyDescent="0.3">
      <c r="A199" s="112"/>
    </row>
    <row r="200" spans="1:1" x14ac:dyDescent="0.3">
      <c r="A200" s="112"/>
    </row>
    <row r="201" spans="1:1" x14ac:dyDescent="0.3">
      <c r="A201" s="112"/>
    </row>
    <row r="202" spans="1:1" x14ac:dyDescent="0.3">
      <c r="A202" s="112"/>
    </row>
    <row r="203" spans="1:1" x14ac:dyDescent="0.3">
      <c r="A203" s="112"/>
    </row>
    <row r="204" spans="1:1" x14ac:dyDescent="0.3">
      <c r="A204" s="112"/>
    </row>
    <row r="205" spans="1:1" x14ac:dyDescent="0.3">
      <c r="A205" s="112"/>
    </row>
    <row r="206" spans="1:1" x14ac:dyDescent="0.3">
      <c r="A206" s="112"/>
    </row>
    <row r="207" spans="1:1" x14ac:dyDescent="0.3">
      <c r="A207" s="112"/>
    </row>
    <row r="208" spans="1:1" x14ac:dyDescent="0.3">
      <c r="A208" s="112"/>
    </row>
    <row r="209" spans="1:1" x14ac:dyDescent="0.3">
      <c r="A209" s="112"/>
    </row>
    <row r="210" spans="1:1" x14ac:dyDescent="0.3">
      <c r="A210" s="112"/>
    </row>
    <row r="211" spans="1:1" x14ac:dyDescent="0.3">
      <c r="A211" s="112"/>
    </row>
    <row r="212" spans="1:1" x14ac:dyDescent="0.3">
      <c r="A212" s="112"/>
    </row>
    <row r="213" spans="1:1" x14ac:dyDescent="0.3">
      <c r="A213" s="112"/>
    </row>
    <row r="214" spans="1:1" x14ac:dyDescent="0.3">
      <c r="A214" s="112"/>
    </row>
    <row r="215" spans="1:1" x14ac:dyDescent="0.3">
      <c r="A215" s="112"/>
    </row>
    <row r="216" spans="1:1" x14ac:dyDescent="0.3">
      <c r="A216" s="112"/>
    </row>
    <row r="217" spans="1:1" x14ac:dyDescent="0.3">
      <c r="A217" s="112"/>
    </row>
    <row r="218" spans="1:1" x14ac:dyDescent="0.3">
      <c r="A218" s="112"/>
    </row>
    <row r="219" spans="1:1" x14ac:dyDescent="0.3">
      <c r="A219" s="112"/>
    </row>
    <row r="220" spans="1:1" x14ac:dyDescent="0.3">
      <c r="A220" s="112"/>
    </row>
    <row r="221" spans="1:1" x14ac:dyDescent="0.3">
      <c r="A221" s="112"/>
    </row>
    <row r="222" spans="1:1" x14ac:dyDescent="0.3">
      <c r="A222" s="112"/>
    </row>
    <row r="223" spans="1:1" x14ac:dyDescent="0.3">
      <c r="A223" s="112"/>
    </row>
    <row r="224" spans="1:1" x14ac:dyDescent="0.3">
      <c r="A224" s="112"/>
    </row>
    <row r="225" spans="1:1" x14ac:dyDescent="0.3">
      <c r="A225" s="112"/>
    </row>
    <row r="226" spans="1:1" x14ac:dyDescent="0.3">
      <c r="A226" s="112"/>
    </row>
    <row r="227" spans="1:1" x14ac:dyDescent="0.3">
      <c r="A227" s="112"/>
    </row>
    <row r="228" spans="1:1" x14ac:dyDescent="0.3">
      <c r="A228" s="112"/>
    </row>
    <row r="229" spans="1:1" x14ac:dyDescent="0.3">
      <c r="A229" s="112"/>
    </row>
    <row r="230" spans="1:1" x14ac:dyDescent="0.3">
      <c r="A230" s="112"/>
    </row>
    <row r="231" spans="1:1" x14ac:dyDescent="0.3">
      <c r="A231" s="112"/>
    </row>
    <row r="232" spans="1:1" x14ac:dyDescent="0.3">
      <c r="A232" s="112"/>
    </row>
    <row r="233" spans="1:1" x14ac:dyDescent="0.3">
      <c r="A233" s="112"/>
    </row>
    <row r="234" spans="1:1" x14ac:dyDescent="0.3">
      <c r="A234" s="112"/>
    </row>
    <row r="235" spans="1:1" x14ac:dyDescent="0.3">
      <c r="A235" s="112"/>
    </row>
    <row r="236" spans="1:1" x14ac:dyDescent="0.3">
      <c r="A236" s="112"/>
    </row>
    <row r="237" spans="1:1" x14ac:dyDescent="0.3">
      <c r="A237" s="112"/>
    </row>
    <row r="238" spans="1:1" x14ac:dyDescent="0.3">
      <c r="A238" s="112"/>
    </row>
    <row r="239" spans="1:1" x14ac:dyDescent="0.3">
      <c r="A239" s="112"/>
    </row>
    <row r="240" spans="1:1" x14ac:dyDescent="0.3">
      <c r="A240" s="112"/>
    </row>
    <row r="241" spans="1:1" x14ac:dyDescent="0.3">
      <c r="A241" s="112"/>
    </row>
    <row r="242" spans="1:1" x14ac:dyDescent="0.3">
      <c r="A242" s="112"/>
    </row>
    <row r="243" spans="1:1" x14ac:dyDescent="0.3">
      <c r="A243" s="112"/>
    </row>
    <row r="244" spans="1:1" x14ac:dyDescent="0.3">
      <c r="A244" s="112"/>
    </row>
    <row r="245" spans="1:1" x14ac:dyDescent="0.3">
      <c r="A245" s="112"/>
    </row>
    <row r="246" spans="1:1" x14ac:dyDescent="0.3">
      <c r="A246" s="112"/>
    </row>
    <row r="247" spans="1:1" x14ac:dyDescent="0.3">
      <c r="A247" s="112"/>
    </row>
    <row r="248" spans="1:1" x14ac:dyDescent="0.3">
      <c r="A248" s="112"/>
    </row>
    <row r="249" spans="1:1" x14ac:dyDescent="0.3">
      <c r="A249" s="112"/>
    </row>
    <row r="250" spans="1:1" x14ac:dyDescent="0.3">
      <c r="A250" s="112"/>
    </row>
    <row r="251" spans="1:1" x14ac:dyDescent="0.3">
      <c r="A251" s="112"/>
    </row>
    <row r="252" spans="1:1" x14ac:dyDescent="0.3">
      <c r="A252" s="112"/>
    </row>
    <row r="253" spans="1:1" x14ac:dyDescent="0.3">
      <c r="A253" s="112"/>
    </row>
    <row r="254" spans="1:1" x14ac:dyDescent="0.3">
      <c r="A254" s="112"/>
    </row>
    <row r="255" spans="1:1" x14ac:dyDescent="0.3">
      <c r="A255" s="112"/>
    </row>
    <row r="256" spans="1:1" x14ac:dyDescent="0.3">
      <c r="A256" s="112"/>
    </row>
    <row r="257" spans="1:1" x14ac:dyDescent="0.3">
      <c r="A257" s="112"/>
    </row>
    <row r="258" spans="1:1" x14ac:dyDescent="0.3">
      <c r="A258" s="112"/>
    </row>
    <row r="259" spans="1:1" x14ac:dyDescent="0.3">
      <c r="A259" s="112"/>
    </row>
    <row r="260" spans="1:1" x14ac:dyDescent="0.3">
      <c r="A260" s="112"/>
    </row>
    <row r="261" spans="1:1" x14ac:dyDescent="0.3">
      <c r="A261" s="112"/>
    </row>
    <row r="262" spans="1:1" x14ac:dyDescent="0.3">
      <c r="A262" s="112"/>
    </row>
    <row r="263" spans="1:1" x14ac:dyDescent="0.3">
      <c r="A263" s="112"/>
    </row>
    <row r="264" spans="1:1" x14ac:dyDescent="0.3">
      <c r="A264" s="112"/>
    </row>
    <row r="265" spans="1:1" x14ac:dyDescent="0.3">
      <c r="A265" s="112"/>
    </row>
    <row r="266" spans="1:1" x14ac:dyDescent="0.3">
      <c r="A266" s="112"/>
    </row>
    <row r="267" spans="1:1" x14ac:dyDescent="0.3">
      <c r="A267" s="112"/>
    </row>
    <row r="268" spans="1:1" x14ac:dyDescent="0.3">
      <c r="A268" s="112"/>
    </row>
    <row r="269" spans="1:1" x14ac:dyDescent="0.3">
      <c r="A269" s="112"/>
    </row>
    <row r="270" spans="1:1" x14ac:dyDescent="0.3">
      <c r="A270" s="112"/>
    </row>
    <row r="271" spans="1:1" x14ac:dyDescent="0.3">
      <c r="A271" s="112"/>
    </row>
    <row r="272" spans="1:1" x14ac:dyDescent="0.3">
      <c r="A272" s="112"/>
    </row>
    <row r="273" spans="1:1" x14ac:dyDescent="0.3">
      <c r="A273" s="112"/>
    </row>
    <row r="274" spans="1:1" x14ac:dyDescent="0.3">
      <c r="A274" s="112"/>
    </row>
    <row r="275" spans="1:1" x14ac:dyDescent="0.3">
      <c r="A275" s="112"/>
    </row>
    <row r="276" spans="1:1" x14ac:dyDescent="0.3">
      <c r="A276" s="112"/>
    </row>
    <row r="277" spans="1:1" x14ac:dyDescent="0.3">
      <c r="A277" s="112"/>
    </row>
    <row r="278" spans="1:1" x14ac:dyDescent="0.3">
      <c r="A278" s="112"/>
    </row>
    <row r="279" spans="1:1" x14ac:dyDescent="0.3">
      <c r="A279" s="112"/>
    </row>
    <row r="280" spans="1:1" x14ac:dyDescent="0.3">
      <c r="A280" s="112"/>
    </row>
    <row r="281" spans="1:1" x14ac:dyDescent="0.3">
      <c r="A281" s="112"/>
    </row>
    <row r="282" spans="1:1" x14ac:dyDescent="0.3">
      <c r="A282" s="112"/>
    </row>
    <row r="283" spans="1:1" x14ac:dyDescent="0.3">
      <c r="A283" s="112"/>
    </row>
    <row r="284" spans="1:1" x14ac:dyDescent="0.3">
      <c r="A284" s="112"/>
    </row>
    <row r="285" spans="1:1" x14ac:dyDescent="0.3">
      <c r="A285" s="112"/>
    </row>
    <row r="286" spans="1:1" x14ac:dyDescent="0.3">
      <c r="A286" s="112"/>
    </row>
    <row r="287" spans="1:1" x14ac:dyDescent="0.3">
      <c r="A287" s="112"/>
    </row>
    <row r="288" spans="1:1" x14ac:dyDescent="0.3">
      <c r="A288" s="112"/>
    </row>
    <row r="289" spans="1:1" x14ac:dyDescent="0.3">
      <c r="A289" s="112"/>
    </row>
    <row r="290" spans="1:1" x14ac:dyDescent="0.3">
      <c r="A290" s="112"/>
    </row>
    <row r="291" spans="1:1" x14ac:dyDescent="0.3">
      <c r="A291" s="112"/>
    </row>
    <row r="292" spans="1:1" x14ac:dyDescent="0.3">
      <c r="A292" s="112"/>
    </row>
    <row r="293" spans="1:1" x14ac:dyDescent="0.3">
      <c r="A293" s="112"/>
    </row>
    <row r="294" spans="1:1" x14ac:dyDescent="0.3">
      <c r="A294" s="112"/>
    </row>
    <row r="295" spans="1:1" x14ac:dyDescent="0.3">
      <c r="A295" s="112"/>
    </row>
    <row r="296" spans="1:1" x14ac:dyDescent="0.3">
      <c r="A296" s="112"/>
    </row>
    <row r="297" spans="1:1" x14ac:dyDescent="0.3">
      <c r="A297" s="112"/>
    </row>
    <row r="298" spans="1:1" x14ac:dyDescent="0.3">
      <c r="A298" s="112"/>
    </row>
    <row r="299" spans="1:1" x14ac:dyDescent="0.3">
      <c r="A299" s="112"/>
    </row>
    <row r="300" spans="1:1" x14ac:dyDescent="0.3">
      <c r="A300" s="112"/>
    </row>
    <row r="301" spans="1:1" x14ac:dyDescent="0.3">
      <c r="A301" s="112"/>
    </row>
    <row r="302" spans="1:1" x14ac:dyDescent="0.3">
      <c r="A302" s="112"/>
    </row>
    <row r="303" spans="1:1" x14ac:dyDescent="0.3">
      <c r="A303" s="112"/>
    </row>
    <row r="304" spans="1:1" x14ac:dyDescent="0.3">
      <c r="A304" s="112"/>
    </row>
    <row r="305" spans="1:1" x14ac:dyDescent="0.3">
      <c r="A305" s="112"/>
    </row>
    <row r="306" spans="1:1" x14ac:dyDescent="0.3">
      <c r="A306" s="112"/>
    </row>
    <row r="307" spans="1:1" x14ac:dyDescent="0.3">
      <c r="A307" s="112"/>
    </row>
    <row r="308" spans="1:1" x14ac:dyDescent="0.3">
      <c r="A308" s="112"/>
    </row>
    <row r="309" spans="1:1" x14ac:dyDescent="0.3">
      <c r="A309" s="112"/>
    </row>
    <row r="310" spans="1:1" x14ac:dyDescent="0.3">
      <c r="A310" s="112"/>
    </row>
    <row r="311" spans="1:1" x14ac:dyDescent="0.3">
      <c r="A311" s="112"/>
    </row>
    <row r="312" spans="1:1" x14ac:dyDescent="0.3">
      <c r="A312" s="112"/>
    </row>
    <row r="313" spans="1:1" x14ac:dyDescent="0.3">
      <c r="A313" s="112"/>
    </row>
    <row r="314" spans="1:1" x14ac:dyDescent="0.3">
      <c r="A314" s="112"/>
    </row>
    <row r="315" spans="1:1" x14ac:dyDescent="0.3">
      <c r="A315" s="112"/>
    </row>
    <row r="316" spans="1:1" x14ac:dyDescent="0.3">
      <c r="A316" s="112"/>
    </row>
    <row r="317" spans="1:1" x14ac:dyDescent="0.3">
      <c r="A317" s="112"/>
    </row>
    <row r="318" spans="1:1" x14ac:dyDescent="0.3">
      <c r="A318" s="112"/>
    </row>
    <row r="319" spans="1:1" x14ac:dyDescent="0.3">
      <c r="A319" s="112"/>
    </row>
    <row r="320" spans="1:1" x14ac:dyDescent="0.3">
      <c r="A320" s="112"/>
    </row>
    <row r="321" spans="1:1" x14ac:dyDescent="0.3">
      <c r="A321" s="112"/>
    </row>
    <row r="322" spans="1:1" x14ac:dyDescent="0.3">
      <c r="A322" s="112"/>
    </row>
    <row r="323" spans="1:1" x14ac:dyDescent="0.3">
      <c r="A323" s="112"/>
    </row>
    <row r="324" spans="1:1" x14ac:dyDescent="0.3">
      <c r="A324" s="112"/>
    </row>
    <row r="325" spans="1:1" x14ac:dyDescent="0.3">
      <c r="A325" s="112"/>
    </row>
    <row r="326" spans="1:1" x14ac:dyDescent="0.3">
      <c r="A326" s="112"/>
    </row>
    <row r="327" spans="1:1" x14ac:dyDescent="0.3">
      <c r="A327" s="112"/>
    </row>
    <row r="328" spans="1:1" x14ac:dyDescent="0.3">
      <c r="A328" s="112"/>
    </row>
    <row r="329" spans="1:1" x14ac:dyDescent="0.3">
      <c r="A329" s="112"/>
    </row>
    <row r="330" spans="1:1" x14ac:dyDescent="0.3">
      <c r="A330" s="112"/>
    </row>
    <row r="331" spans="1:1" x14ac:dyDescent="0.3">
      <c r="A331" s="112"/>
    </row>
    <row r="332" spans="1:1" x14ac:dyDescent="0.3">
      <c r="A332" s="112"/>
    </row>
    <row r="333" spans="1:1" x14ac:dyDescent="0.3">
      <c r="A333" s="112"/>
    </row>
    <row r="334" spans="1:1" x14ac:dyDescent="0.3">
      <c r="A334" s="112"/>
    </row>
    <row r="335" spans="1:1" x14ac:dyDescent="0.3">
      <c r="A335" s="112"/>
    </row>
    <row r="336" spans="1:1" x14ac:dyDescent="0.3">
      <c r="A336" s="112"/>
    </row>
    <row r="337" spans="1:1" x14ac:dyDescent="0.3">
      <c r="A337" s="112"/>
    </row>
    <row r="338" spans="1:1" x14ac:dyDescent="0.3">
      <c r="A338" s="112"/>
    </row>
    <row r="339" spans="1:1" x14ac:dyDescent="0.3">
      <c r="A339" s="112"/>
    </row>
    <row r="340" spans="1:1" x14ac:dyDescent="0.3">
      <c r="A340" s="112"/>
    </row>
    <row r="341" spans="1:1" x14ac:dyDescent="0.3">
      <c r="A341" s="112"/>
    </row>
    <row r="342" spans="1:1" x14ac:dyDescent="0.3">
      <c r="A342" s="112"/>
    </row>
    <row r="343" spans="1:1" x14ac:dyDescent="0.3">
      <c r="A343" s="112"/>
    </row>
    <row r="344" spans="1:1" x14ac:dyDescent="0.3">
      <c r="A344" s="112"/>
    </row>
    <row r="345" spans="1:1" x14ac:dyDescent="0.3">
      <c r="A345" s="112"/>
    </row>
    <row r="346" spans="1:1" x14ac:dyDescent="0.3">
      <c r="A346" s="112"/>
    </row>
    <row r="347" spans="1:1" x14ac:dyDescent="0.3">
      <c r="A347" s="112"/>
    </row>
    <row r="348" spans="1:1" x14ac:dyDescent="0.3">
      <c r="A348" s="112"/>
    </row>
    <row r="349" spans="1:1" x14ac:dyDescent="0.3">
      <c r="A349" s="112"/>
    </row>
    <row r="350" spans="1:1" x14ac:dyDescent="0.3">
      <c r="A350" s="112"/>
    </row>
    <row r="351" spans="1:1" x14ac:dyDescent="0.3">
      <c r="A351" s="112"/>
    </row>
    <row r="352" spans="1:1" x14ac:dyDescent="0.3">
      <c r="A352" s="112"/>
    </row>
    <row r="353" spans="1:1" x14ac:dyDescent="0.3">
      <c r="A353" s="112"/>
    </row>
    <row r="354" spans="1:1" x14ac:dyDescent="0.3">
      <c r="A354" s="112"/>
    </row>
    <row r="355" spans="1:1" x14ac:dyDescent="0.3">
      <c r="A355" s="112"/>
    </row>
    <row r="356" spans="1:1" x14ac:dyDescent="0.3">
      <c r="A356" s="112"/>
    </row>
    <row r="357" spans="1:1" x14ac:dyDescent="0.3">
      <c r="A357" s="112"/>
    </row>
    <row r="358" spans="1:1" x14ac:dyDescent="0.3">
      <c r="A358" s="112"/>
    </row>
    <row r="359" spans="1:1" x14ac:dyDescent="0.3">
      <c r="A359" s="112"/>
    </row>
    <row r="360" spans="1:1" x14ac:dyDescent="0.3">
      <c r="A360" s="112"/>
    </row>
    <row r="361" spans="1:1" x14ac:dyDescent="0.3">
      <c r="A361" s="112"/>
    </row>
    <row r="362" spans="1:1" x14ac:dyDescent="0.3">
      <c r="A362" s="112"/>
    </row>
    <row r="363" spans="1:1" x14ac:dyDescent="0.3">
      <c r="A363" s="112"/>
    </row>
    <row r="364" spans="1:1" x14ac:dyDescent="0.3">
      <c r="A364" s="112"/>
    </row>
    <row r="365" spans="1:1" x14ac:dyDescent="0.3">
      <c r="A365" s="112"/>
    </row>
    <row r="366" spans="1:1" x14ac:dyDescent="0.3">
      <c r="A366" s="112"/>
    </row>
    <row r="367" spans="1:1" x14ac:dyDescent="0.3">
      <c r="A367" s="112"/>
    </row>
    <row r="368" spans="1:1" x14ac:dyDescent="0.3">
      <c r="A368" s="112"/>
    </row>
    <row r="369" spans="1:1" x14ac:dyDescent="0.3">
      <c r="A369" s="112"/>
    </row>
    <row r="370" spans="1:1" x14ac:dyDescent="0.3">
      <c r="A370" s="112"/>
    </row>
    <row r="371" spans="1:1" x14ac:dyDescent="0.3">
      <c r="A371" s="112"/>
    </row>
    <row r="372" spans="1:1" x14ac:dyDescent="0.3">
      <c r="A372" s="112"/>
    </row>
    <row r="373" spans="1:1" x14ac:dyDescent="0.3">
      <c r="A373" s="112"/>
    </row>
    <row r="374" spans="1:1" x14ac:dyDescent="0.3">
      <c r="A374" s="112"/>
    </row>
    <row r="375" spans="1:1" x14ac:dyDescent="0.3">
      <c r="A375" s="112"/>
    </row>
    <row r="376" spans="1:1" x14ac:dyDescent="0.3">
      <c r="A376" s="112"/>
    </row>
    <row r="377" spans="1:1" x14ac:dyDescent="0.3">
      <c r="A377" s="112"/>
    </row>
    <row r="378" spans="1:1" x14ac:dyDescent="0.3">
      <c r="A378" s="112"/>
    </row>
    <row r="379" spans="1:1" x14ac:dyDescent="0.3">
      <c r="A379" s="112"/>
    </row>
    <row r="380" spans="1:1" x14ac:dyDescent="0.3">
      <c r="A380" s="112"/>
    </row>
    <row r="381" spans="1:1" x14ac:dyDescent="0.3">
      <c r="A381" s="112"/>
    </row>
    <row r="382" spans="1:1" x14ac:dyDescent="0.3">
      <c r="A382" s="112"/>
    </row>
    <row r="383" spans="1:1" x14ac:dyDescent="0.3">
      <c r="A383" s="112"/>
    </row>
    <row r="384" spans="1:1" x14ac:dyDescent="0.3">
      <c r="A384" s="112"/>
    </row>
    <row r="385" spans="1:1" x14ac:dyDescent="0.3">
      <c r="A385" s="112"/>
    </row>
    <row r="386" spans="1:1" x14ac:dyDescent="0.3">
      <c r="A386" s="112"/>
    </row>
    <row r="387" spans="1:1" x14ac:dyDescent="0.3">
      <c r="A387" s="112"/>
    </row>
    <row r="388" spans="1:1" x14ac:dyDescent="0.3">
      <c r="A388" s="112"/>
    </row>
    <row r="389" spans="1:1" x14ac:dyDescent="0.3">
      <c r="A389" s="112"/>
    </row>
    <row r="390" spans="1:1" x14ac:dyDescent="0.3">
      <c r="A390" s="112"/>
    </row>
    <row r="391" spans="1:1" x14ac:dyDescent="0.3">
      <c r="A391" s="112"/>
    </row>
    <row r="392" spans="1:1" x14ac:dyDescent="0.3">
      <c r="A392" s="112"/>
    </row>
    <row r="393" spans="1:1" x14ac:dyDescent="0.3">
      <c r="A393" s="112"/>
    </row>
    <row r="394" spans="1:1" x14ac:dyDescent="0.3">
      <c r="A394" s="112"/>
    </row>
    <row r="395" spans="1:1" x14ac:dyDescent="0.3">
      <c r="A395" s="112"/>
    </row>
    <row r="396" spans="1:1" x14ac:dyDescent="0.3">
      <c r="A396" s="112"/>
    </row>
    <row r="397" spans="1:1" x14ac:dyDescent="0.3">
      <c r="A397" s="112"/>
    </row>
    <row r="398" spans="1:1" x14ac:dyDescent="0.3">
      <c r="A398" s="112"/>
    </row>
    <row r="399" spans="1:1" x14ac:dyDescent="0.3">
      <c r="A399" s="112"/>
    </row>
    <row r="400" spans="1:1" x14ac:dyDescent="0.3">
      <c r="A400" s="112"/>
    </row>
    <row r="401" spans="1:1" x14ac:dyDescent="0.3">
      <c r="A401" s="112"/>
    </row>
    <row r="402" spans="1:1" x14ac:dyDescent="0.3">
      <c r="A402" s="112"/>
    </row>
    <row r="403" spans="1:1" x14ac:dyDescent="0.3">
      <c r="A403" s="112"/>
    </row>
    <row r="404" spans="1:1" x14ac:dyDescent="0.3">
      <c r="A404" s="112"/>
    </row>
    <row r="405" spans="1:1" x14ac:dyDescent="0.3">
      <c r="A405" s="112"/>
    </row>
    <row r="406" spans="1:1" x14ac:dyDescent="0.3">
      <c r="A406" s="112"/>
    </row>
    <row r="407" spans="1:1" x14ac:dyDescent="0.3">
      <c r="A407" s="112"/>
    </row>
    <row r="408" spans="1:1" x14ac:dyDescent="0.3">
      <c r="A408" s="112"/>
    </row>
    <row r="409" spans="1:1" x14ac:dyDescent="0.3">
      <c r="A409" s="112"/>
    </row>
    <row r="410" spans="1:1" x14ac:dyDescent="0.3">
      <c r="A410" s="112"/>
    </row>
    <row r="411" spans="1:1" x14ac:dyDescent="0.3">
      <c r="A411" s="112"/>
    </row>
    <row r="412" spans="1:1" x14ac:dyDescent="0.3">
      <c r="A412" s="112"/>
    </row>
    <row r="413" spans="1:1" x14ac:dyDescent="0.3">
      <c r="A413" s="112"/>
    </row>
    <row r="414" spans="1:1" x14ac:dyDescent="0.3">
      <c r="A414" s="112"/>
    </row>
    <row r="415" spans="1:1" x14ac:dyDescent="0.3">
      <c r="A415" s="112"/>
    </row>
    <row r="416" spans="1:1" x14ac:dyDescent="0.3">
      <c r="A416" s="112"/>
    </row>
    <row r="417" spans="1:1" x14ac:dyDescent="0.3">
      <c r="A417" s="112"/>
    </row>
    <row r="418" spans="1:1" x14ac:dyDescent="0.3">
      <c r="A418" s="112"/>
    </row>
    <row r="419" spans="1:1" x14ac:dyDescent="0.3">
      <c r="A419" s="112"/>
    </row>
    <row r="420" spans="1:1" x14ac:dyDescent="0.3">
      <c r="A420" s="112"/>
    </row>
    <row r="421" spans="1:1" x14ac:dyDescent="0.3">
      <c r="A421" s="112"/>
    </row>
    <row r="422" spans="1:1" x14ac:dyDescent="0.3">
      <c r="A422" s="112"/>
    </row>
    <row r="423" spans="1:1" x14ac:dyDescent="0.3">
      <c r="A423" s="112"/>
    </row>
    <row r="424" spans="1:1" x14ac:dyDescent="0.3">
      <c r="A424" s="112"/>
    </row>
    <row r="425" spans="1:1" x14ac:dyDescent="0.3">
      <c r="A425" s="112"/>
    </row>
    <row r="426" spans="1:1" x14ac:dyDescent="0.3">
      <c r="A426" s="112"/>
    </row>
    <row r="427" spans="1:1" x14ac:dyDescent="0.3">
      <c r="A427" s="112"/>
    </row>
    <row r="428" spans="1:1" x14ac:dyDescent="0.3">
      <c r="A428" s="112"/>
    </row>
    <row r="429" spans="1:1" x14ac:dyDescent="0.3">
      <c r="A429" s="112"/>
    </row>
    <row r="430" spans="1:1" x14ac:dyDescent="0.3">
      <c r="A430" s="112"/>
    </row>
    <row r="431" spans="1:1" x14ac:dyDescent="0.3">
      <c r="A431" s="112"/>
    </row>
    <row r="432" spans="1:1" x14ac:dyDescent="0.3">
      <c r="A432" s="112"/>
    </row>
    <row r="433" spans="1:1" x14ac:dyDescent="0.3">
      <c r="A433" s="112"/>
    </row>
    <row r="434" spans="1:1" x14ac:dyDescent="0.3">
      <c r="A434" s="112"/>
    </row>
    <row r="435" spans="1:1" x14ac:dyDescent="0.3">
      <c r="A435" s="112"/>
    </row>
    <row r="436" spans="1:1" x14ac:dyDescent="0.3">
      <c r="A436" s="112"/>
    </row>
    <row r="437" spans="1:1" x14ac:dyDescent="0.3">
      <c r="A437" s="112"/>
    </row>
    <row r="438" spans="1:1" x14ac:dyDescent="0.3">
      <c r="A438" s="112"/>
    </row>
    <row r="439" spans="1:1" x14ac:dyDescent="0.3">
      <c r="A439" s="112"/>
    </row>
    <row r="440" spans="1:1" x14ac:dyDescent="0.3">
      <c r="A440" s="112"/>
    </row>
    <row r="441" spans="1:1" x14ac:dyDescent="0.3">
      <c r="A441" s="112"/>
    </row>
    <row r="442" spans="1:1" x14ac:dyDescent="0.3">
      <c r="A442" s="112"/>
    </row>
    <row r="443" spans="1:1" x14ac:dyDescent="0.3">
      <c r="A443" s="112"/>
    </row>
    <row r="444" spans="1:1" x14ac:dyDescent="0.3">
      <c r="A444" s="112"/>
    </row>
    <row r="445" spans="1:1" x14ac:dyDescent="0.3">
      <c r="A445" s="112"/>
    </row>
    <row r="446" spans="1:1" x14ac:dyDescent="0.3">
      <c r="A446" s="112"/>
    </row>
    <row r="447" spans="1:1" x14ac:dyDescent="0.3">
      <c r="A447" s="112"/>
    </row>
    <row r="448" spans="1:1" x14ac:dyDescent="0.3">
      <c r="A448" s="112"/>
    </row>
    <row r="449" spans="1:1" x14ac:dyDescent="0.3">
      <c r="A449" s="112"/>
    </row>
    <row r="450" spans="1:1" x14ac:dyDescent="0.3">
      <c r="A450" s="112"/>
    </row>
    <row r="451" spans="1:1" x14ac:dyDescent="0.3">
      <c r="A451" s="112"/>
    </row>
    <row r="452" spans="1:1" x14ac:dyDescent="0.3">
      <c r="A452" s="112"/>
    </row>
    <row r="453" spans="1:1" x14ac:dyDescent="0.3">
      <c r="A453" s="112"/>
    </row>
    <row r="454" spans="1:1" x14ac:dyDescent="0.3">
      <c r="A454" s="112"/>
    </row>
    <row r="455" spans="1:1" x14ac:dyDescent="0.3">
      <c r="A455" s="112"/>
    </row>
    <row r="456" spans="1:1" x14ac:dyDescent="0.3">
      <c r="A456" s="112"/>
    </row>
    <row r="457" spans="1:1" x14ac:dyDescent="0.3">
      <c r="A457" s="112"/>
    </row>
    <row r="458" spans="1:1" x14ac:dyDescent="0.3">
      <c r="A458" s="112"/>
    </row>
    <row r="459" spans="1:1" x14ac:dyDescent="0.3">
      <c r="A459" s="112"/>
    </row>
    <row r="460" spans="1:1" x14ac:dyDescent="0.3">
      <c r="A460" s="112"/>
    </row>
    <row r="461" spans="1:1" x14ac:dyDescent="0.3">
      <c r="A461" s="112"/>
    </row>
    <row r="462" spans="1:1" x14ac:dyDescent="0.3">
      <c r="A462" s="112"/>
    </row>
    <row r="463" spans="1:1" x14ac:dyDescent="0.3">
      <c r="A463" s="112"/>
    </row>
    <row r="464" spans="1:1" x14ac:dyDescent="0.3">
      <c r="A464" s="112"/>
    </row>
    <row r="465" spans="1:1" x14ac:dyDescent="0.3">
      <c r="A465" s="112"/>
    </row>
    <row r="466" spans="1:1" x14ac:dyDescent="0.3">
      <c r="A466" s="112"/>
    </row>
    <row r="467" spans="1:1" x14ac:dyDescent="0.3">
      <c r="A467" s="112"/>
    </row>
    <row r="468" spans="1:1" x14ac:dyDescent="0.3">
      <c r="A468" s="112"/>
    </row>
    <row r="469" spans="1:1" x14ac:dyDescent="0.3">
      <c r="A469" s="112"/>
    </row>
    <row r="470" spans="1:1" x14ac:dyDescent="0.3">
      <c r="A470" s="112"/>
    </row>
    <row r="471" spans="1:1" x14ac:dyDescent="0.3">
      <c r="A471" s="112"/>
    </row>
    <row r="472" spans="1:1" x14ac:dyDescent="0.3">
      <c r="A472" s="112"/>
    </row>
    <row r="473" spans="1:1" x14ac:dyDescent="0.3">
      <c r="A473" s="112"/>
    </row>
    <row r="474" spans="1:1" x14ac:dyDescent="0.3">
      <c r="A474" s="112"/>
    </row>
    <row r="475" spans="1:1" x14ac:dyDescent="0.3">
      <c r="A475" s="112"/>
    </row>
    <row r="476" spans="1:1" x14ac:dyDescent="0.3">
      <c r="A476" s="112"/>
    </row>
    <row r="477" spans="1:1" x14ac:dyDescent="0.3">
      <c r="A477" s="112"/>
    </row>
    <row r="478" spans="1:1" x14ac:dyDescent="0.3">
      <c r="A478" s="112"/>
    </row>
    <row r="479" spans="1:1" x14ac:dyDescent="0.3">
      <c r="A479" s="112"/>
    </row>
    <row r="480" spans="1:1" x14ac:dyDescent="0.3">
      <c r="A480" s="112"/>
    </row>
    <row r="481" spans="1:1" x14ac:dyDescent="0.3">
      <c r="A481" s="112"/>
    </row>
    <row r="482" spans="1:1" x14ac:dyDescent="0.3">
      <c r="A482" s="112"/>
    </row>
    <row r="483" spans="1:1" x14ac:dyDescent="0.3">
      <c r="A483" s="112"/>
    </row>
    <row r="484" spans="1:1" x14ac:dyDescent="0.3">
      <c r="A484" s="112"/>
    </row>
    <row r="485" spans="1:1" x14ac:dyDescent="0.3">
      <c r="A485" s="112"/>
    </row>
    <row r="486" spans="1:1" x14ac:dyDescent="0.3">
      <c r="A486" s="112"/>
    </row>
    <row r="487" spans="1:1" x14ac:dyDescent="0.3">
      <c r="A487" s="112"/>
    </row>
    <row r="488" spans="1:1" x14ac:dyDescent="0.3">
      <c r="A488" s="112"/>
    </row>
    <row r="489" spans="1:1" x14ac:dyDescent="0.3">
      <c r="A489" s="112"/>
    </row>
    <row r="490" spans="1:1" x14ac:dyDescent="0.3">
      <c r="A490" s="112"/>
    </row>
    <row r="491" spans="1:1" x14ac:dyDescent="0.3">
      <c r="A491" s="112"/>
    </row>
    <row r="492" spans="1:1" x14ac:dyDescent="0.3">
      <c r="A492" s="112"/>
    </row>
    <row r="493" spans="1:1" x14ac:dyDescent="0.3">
      <c r="A493" s="112"/>
    </row>
    <row r="494" spans="1:1" x14ac:dyDescent="0.3">
      <c r="A494" s="112"/>
    </row>
    <row r="495" spans="1:1" x14ac:dyDescent="0.3">
      <c r="A495" s="112"/>
    </row>
    <row r="496" spans="1:1" x14ac:dyDescent="0.3">
      <c r="A496" s="112"/>
    </row>
    <row r="497" spans="1:1" x14ac:dyDescent="0.3">
      <c r="A497" s="112"/>
    </row>
    <row r="498" spans="1:1" x14ac:dyDescent="0.3">
      <c r="A498" s="112"/>
    </row>
    <row r="499" spans="1:1" x14ac:dyDescent="0.3">
      <c r="A499" s="112"/>
    </row>
    <row r="500" spans="1:1" x14ac:dyDescent="0.3">
      <c r="A500" s="112"/>
    </row>
    <row r="501" spans="1:1" x14ac:dyDescent="0.3">
      <c r="A501" s="112"/>
    </row>
    <row r="502" spans="1:1" x14ac:dyDescent="0.3">
      <c r="A502" s="112"/>
    </row>
    <row r="503" spans="1:1" x14ac:dyDescent="0.3">
      <c r="A503" s="112"/>
    </row>
    <row r="504" spans="1:1" x14ac:dyDescent="0.3">
      <c r="A504" s="112"/>
    </row>
    <row r="505" spans="1:1" x14ac:dyDescent="0.3">
      <c r="A505" s="112"/>
    </row>
    <row r="506" spans="1:1" x14ac:dyDescent="0.3">
      <c r="A506" s="112"/>
    </row>
    <row r="507" spans="1:1" x14ac:dyDescent="0.3">
      <c r="A507" s="112"/>
    </row>
    <row r="508" spans="1:1" x14ac:dyDescent="0.3">
      <c r="A508" s="112"/>
    </row>
    <row r="509" spans="1:1" x14ac:dyDescent="0.3">
      <c r="A509" s="112"/>
    </row>
    <row r="510" spans="1:1" x14ac:dyDescent="0.3">
      <c r="A510" s="112"/>
    </row>
    <row r="511" spans="1:1" x14ac:dyDescent="0.3">
      <c r="A511" s="112"/>
    </row>
    <row r="512" spans="1:1" x14ac:dyDescent="0.3">
      <c r="A512" s="112"/>
    </row>
    <row r="513" spans="1:1" x14ac:dyDescent="0.3">
      <c r="A513" s="112"/>
    </row>
    <row r="514" spans="1:1" x14ac:dyDescent="0.3">
      <c r="A514" s="112"/>
    </row>
    <row r="515" spans="1:1" x14ac:dyDescent="0.3">
      <c r="A515" s="112"/>
    </row>
    <row r="516" spans="1:1" x14ac:dyDescent="0.3">
      <c r="A516" s="112"/>
    </row>
    <row r="517" spans="1:1" x14ac:dyDescent="0.3">
      <c r="A517" s="112"/>
    </row>
    <row r="518" spans="1:1" x14ac:dyDescent="0.3">
      <c r="A518" s="112"/>
    </row>
    <row r="519" spans="1:1" x14ac:dyDescent="0.3">
      <c r="A519" s="112"/>
    </row>
    <row r="520" spans="1:1" x14ac:dyDescent="0.3">
      <c r="A520" s="112"/>
    </row>
    <row r="521" spans="1:1" x14ac:dyDescent="0.3">
      <c r="A521" s="112"/>
    </row>
    <row r="522" spans="1:1" x14ac:dyDescent="0.3">
      <c r="A522" s="112"/>
    </row>
    <row r="523" spans="1:1" x14ac:dyDescent="0.3">
      <c r="A523" s="112"/>
    </row>
    <row r="524" spans="1:1" x14ac:dyDescent="0.3">
      <c r="A524" s="112"/>
    </row>
    <row r="525" spans="1:1" x14ac:dyDescent="0.3">
      <c r="A525" s="112"/>
    </row>
    <row r="526" spans="1:1" x14ac:dyDescent="0.3">
      <c r="A526" s="112"/>
    </row>
    <row r="527" spans="1:1" x14ac:dyDescent="0.3">
      <c r="A527" s="112"/>
    </row>
    <row r="528" spans="1:1" x14ac:dyDescent="0.3">
      <c r="A528" s="112"/>
    </row>
    <row r="529" spans="1:1" x14ac:dyDescent="0.3">
      <c r="A529" s="112"/>
    </row>
    <row r="530" spans="1:1" x14ac:dyDescent="0.3">
      <c r="A530" s="112"/>
    </row>
    <row r="531" spans="1:1" x14ac:dyDescent="0.3">
      <c r="A531" s="112"/>
    </row>
    <row r="532" spans="1:1" x14ac:dyDescent="0.3">
      <c r="A532" s="112"/>
    </row>
    <row r="533" spans="1:1" x14ac:dyDescent="0.3">
      <c r="A533" s="112"/>
    </row>
    <row r="534" spans="1:1" x14ac:dyDescent="0.3">
      <c r="A534" s="112"/>
    </row>
    <row r="535" spans="1:1" x14ac:dyDescent="0.3">
      <c r="A535" s="112"/>
    </row>
    <row r="536" spans="1:1" x14ac:dyDescent="0.3">
      <c r="A536" s="112"/>
    </row>
    <row r="537" spans="1:1" x14ac:dyDescent="0.3">
      <c r="A537" s="112"/>
    </row>
    <row r="538" spans="1:1" x14ac:dyDescent="0.3">
      <c r="A538" s="112"/>
    </row>
    <row r="539" spans="1:1" x14ac:dyDescent="0.3">
      <c r="A539" s="112"/>
    </row>
    <row r="540" spans="1:1" x14ac:dyDescent="0.3">
      <c r="A540" s="112"/>
    </row>
    <row r="541" spans="1:1" x14ac:dyDescent="0.3">
      <c r="A541" s="112"/>
    </row>
    <row r="542" spans="1:1" x14ac:dyDescent="0.3">
      <c r="A542" s="112"/>
    </row>
    <row r="543" spans="1:1" x14ac:dyDescent="0.3">
      <c r="A543" s="112"/>
    </row>
    <row r="544" spans="1:1" x14ac:dyDescent="0.3">
      <c r="A544" s="112"/>
    </row>
    <row r="545" spans="1:1" x14ac:dyDescent="0.3">
      <c r="A545" s="112"/>
    </row>
    <row r="546" spans="1:1" x14ac:dyDescent="0.3">
      <c r="A546" s="112"/>
    </row>
    <row r="547" spans="1:1" x14ac:dyDescent="0.3">
      <c r="A547" s="112"/>
    </row>
    <row r="548" spans="1:1" x14ac:dyDescent="0.3">
      <c r="A548" s="112"/>
    </row>
    <row r="549" spans="1:1" x14ac:dyDescent="0.3">
      <c r="A549" s="112"/>
    </row>
    <row r="550" spans="1:1" x14ac:dyDescent="0.3">
      <c r="A550" s="112"/>
    </row>
    <row r="551" spans="1:1" x14ac:dyDescent="0.3">
      <c r="A551" s="112"/>
    </row>
    <row r="552" spans="1:1" x14ac:dyDescent="0.3">
      <c r="A552" s="112"/>
    </row>
    <row r="553" spans="1:1" x14ac:dyDescent="0.3">
      <c r="A553" s="112"/>
    </row>
    <row r="554" spans="1:1" x14ac:dyDescent="0.3">
      <c r="A554" s="112"/>
    </row>
    <row r="555" spans="1:1" x14ac:dyDescent="0.3">
      <c r="A555" s="112"/>
    </row>
    <row r="556" spans="1:1" x14ac:dyDescent="0.3">
      <c r="A556" s="112"/>
    </row>
    <row r="557" spans="1:1" x14ac:dyDescent="0.3">
      <c r="A557" s="112"/>
    </row>
    <row r="558" spans="1:1" x14ac:dyDescent="0.3">
      <c r="A558" s="112"/>
    </row>
    <row r="559" spans="1:1" x14ac:dyDescent="0.3">
      <c r="A559" s="112"/>
    </row>
    <row r="560" spans="1:1" x14ac:dyDescent="0.3">
      <c r="A560" s="112"/>
    </row>
    <row r="561" spans="1:1" x14ac:dyDescent="0.3">
      <c r="A561" s="112"/>
    </row>
    <row r="562" spans="1:1" x14ac:dyDescent="0.3">
      <c r="A562" s="112"/>
    </row>
    <row r="563" spans="1:1" x14ac:dyDescent="0.3">
      <c r="A563" s="112"/>
    </row>
    <row r="564" spans="1:1" x14ac:dyDescent="0.3">
      <c r="A564" s="112"/>
    </row>
    <row r="565" spans="1:1" x14ac:dyDescent="0.3">
      <c r="A565" s="112"/>
    </row>
    <row r="566" spans="1:1" x14ac:dyDescent="0.3">
      <c r="A566" s="112"/>
    </row>
    <row r="567" spans="1:1" x14ac:dyDescent="0.3">
      <c r="A567" s="112"/>
    </row>
    <row r="568" spans="1:1" x14ac:dyDescent="0.3">
      <c r="A568" s="112"/>
    </row>
    <row r="569" spans="1:1" x14ac:dyDescent="0.3">
      <c r="A569" s="112"/>
    </row>
    <row r="570" spans="1:1" x14ac:dyDescent="0.3">
      <c r="A570" s="112"/>
    </row>
    <row r="571" spans="1:1" x14ac:dyDescent="0.3">
      <c r="A571" s="112"/>
    </row>
    <row r="572" spans="1:1" x14ac:dyDescent="0.3">
      <c r="A572" s="112"/>
    </row>
    <row r="573" spans="1:1" x14ac:dyDescent="0.3">
      <c r="A573" s="112"/>
    </row>
    <row r="574" spans="1:1" x14ac:dyDescent="0.3">
      <c r="A574" s="112"/>
    </row>
    <row r="575" spans="1:1" x14ac:dyDescent="0.3">
      <c r="A575" s="112"/>
    </row>
    <row r="576" spans="1:1" x14ac:dyDescent="0.3">
      <c r="A576" s="112"/>
    </row>
    <row r="577" spans="1:1" x14ac:dyDescent="0.3">
      <c r="A577" s="112"/>
    </row>
    <row r="578" spans="1:1" x14ac:dyDescent="0.3">
      <c r="A578" s="112"/>
    </row>
    <row r="579" spans="1:1" x14ac:dyDescent="0.3">
      <c r="A579" s="112"/>
    </row>
    <row r="580" spans="1:1" x14ac:dyDescent="0.3">
      <c r="A580" s="112"/>
    </row>
    <row r="581" spans="1:1" x14ac:dyDescent="0.3">
      <c r="A581" s="112"/>
    </row>
    <row r="582" spans="1:1" x14ac:dyDescent="0.3">
      <c r="A582" s="112"/>
    </row>
    <row r="583" spans="1:1" x14ac:dyDescent="0.3">
      <c r="A583" s="112"/>
    </row>
    <row r="584" spans="1:1" x14ac:dyDescent="0.3">
      <c r="A584" s="112"/>
    </row>
    <row r="585" spans="1:1" x14ac:dyDescent="0.3">
      <c r="A585" s="112"/>
    </row>
    <row r="586" spans="1:1" x14ac:dyDescent="0.3">
      <c r="A586" s="112"/>
    </row>
    <row r="587" spans="1:1" x14ac:dyDescent="0.3">
      <c r="A587" s="112"/>
    </row>
    <row r="588" spans="1:1" x14ac:dyDescent="0.3">
      <c r="A588" s="112"/>
    </row>
    <row r="589" spans="1:1" x14ac:dyDescent="0.3">
      <c r="A589" s="112"/>
    </row>
    <row r="590" spans="1:1" x14ac:dyDescent="0.3">
      <c r="A590" s="112"/>
    </row>
    <row r="591" spans="1:1" x14ac:dyDescent="0.3">
      <c r="A591" s="112"/>
    </row>
    <row r="592" spans="1:1" x14ac:dyDescent="0.3">
      <c r="A592" s="112"/>
    </row>
    <row r="593" spans="1:1" x14ac:dyDescent="0.3">
      <c r="A593" s="112"/>
    </row>
    <row r="594" spans="1:1" x14ac:dyDescent="0.3">
      <c r="A594" s="112"/>
    </row>
    <row r="595" spans="1:1" x14ac:dyDescent="0.3">
      <c r="A595" s="112"/>
    </row>
    <row r="596" spans="1:1" x14ac:dyDescent="0.3">
      <c r="A596" s="112"/>
    </row>
    <row r="597" spans="1:1" x14ac:dyDescent="0.3">
      <c r="A597" s="112"/>
    </row>
    <row r="598" spans="1:1" x14ac:dyDescent="0.3">
      <c r="A598" s="112"/>
    </row>
    <row r="599" spans="1:1" x14ac:dyDescent="0.3">
      <c r="A599" s="112"/>
    </row>
    <row r="600" spans="1:1" x14ac:dyDescent="0.3">
      <c r="A600" s="112"/>
    </row>
    <row r="601" spans="1:1" x14ac:dyDescent="0.3">
      <c r="A601" s="112"/>
    </row>
    <row r="602" spans="1:1" x14ac:dyDescent="0.3">
      <c r="A602" s="112"/>
    </row>
    <row r="603" spans="1:1" x14ac:dyDescent="0.3">
      <c r="A603" s="112"/>
    </row>
    <row r="604" spans="1:1" x14ac:dyDescent="0.3">
      <c r="A604" s="112"/>
    </row>
    <row r="605" spans="1:1" x14ac:dyDescent="0.3">
      <c r="A605" s="112"/>
    </row>
    <row r="606" spans="1:1" x14ac:dyDescent="0.3">
      <c r="A606" s="112"/>
    </row>
    <row r="607" spans="1:1" x14ac:dyDescent="0.3">
      <c r="A607" s="112"/>
    </row>
    <row r="608" spans="1:1" x14ac:dyDescent="0.3">
      <c r="A608" s="112"/>
    </row>
    <row r="609" spans="1:1" x14ac:dyDescent="0.3">
      <c r="A609" s="112"/>
    </row>
    <row r="610" spans="1:1" x14ac:dyDescent="0.3">
      <c r="A610" s="112"/>
    </row>
    <row r="611" spans="1:1" x14ac:dyDescent="0.3">
      <c r="A611" s="112"/>
    </row>
    <row r="612" spans="1:1" x14ac:dyDescent="0.3">
      <c r="A612" s="112"/>
    </row>
    <row r="613" spans="1:1" x14ac:dyDescent="0.3">
      <c r="A613" s="112"/>
    </row>
    <row r="614" spans="1:1" x14ac:dyDescent="0.3">
      <c r="A614" s="112"/>
    </row>
    <row r="615" spans="1:1" x14ac:dyDescent="0.3">
      <c r="A615" s="112"/>
    </row>
    <row r="616" spans="1:1" x14ac:dyDescent="0.3">
      <c r="A616" s="112"/>
    </row>
    <row r="617" spans="1:1" x14ac:dyDescent="0.3">
      <c r="A617" s="112"/>
    </row>
    <row r="618" spans="1:1" x14ac:dyDescent="0.3">
      <c r="A618" s="112"/>
    </row>
    <row r="619" spans="1:1" x14ac:dyDescent="0.3">
      <c r="A619" s="112"/>
    </row>
    <row r="620" spans="1:1" x14ac:dyDescent="0.3">
      <c r="A620" s="112"/>
    </row>
    <row r="621" spans="1:1" x14ac:dyDescent="0.3">
      <c r="A621" s="112"/>
    </row>
    <row r="622" spans="1:1" x14ac:dyDescent="0.3">
      <c r="A622" s="112"/>
    </row>
    <row r="623" spans="1:1" x14ac:dyDescent="0.3">
      <c r="A623" s="112"/>
    </row>
    <row r="624" spans="1:1" x14ac:dyDescent="0.3">
      <c r="A624" s="112"/>
    </row>
    <row r="625" spans="1:1" x14ac:dyDescent="0.3">
      <c r="A625" s="112"/>
    </row>
    <row r="626" spans="1:1" x14ac:dyDescent="0.3">
      <c r="A626" s="112"/>
    </row>
    <row r="627" spans="1:1" x14ac:dyDescent="0.3">
      <c r="A627" s="112"/>
    </row>
    <row r="628" spans="1:1" x14ac:dyDescent="0.3">
      <c r="A628" s="112"/>
    </row>
    <row r="629" spans="1:1" x14ac:dyDescent="0.3">
      <c r="A629" s="112"/>
    </row>
    <row r="630" spans="1:1" x14ac:dyDescent="0.3">
      <c r="A630" s="112"/>
    </row>
    <row r="631" spans="1:1" x14ac:dyDescent="0.3">
      <c r="A631" s="112"/>
    </row>
    <row r="632" spans="1:1" x14ac:dyDescent="0.3">
      <c r="A632" s="112"/>
    </row>
    <row r="633" spans="1:1" x14ac:dyDescent="0.3">
      <c r="A633" s="112"/>
    </row>
    <row r="634" spans="1:1" x14ac:dyDescent="0.3">
      <c r="A634" s="112"/>
    </row>
    <row r="635" spans="1:1" x14ac:dyDescent="0.3">
      <c r="A635" s="112"/>
    </row>
    <row r="636" spans="1:1" x14ac:dyDescent="0.3">
      <c r="A636" s="112"/>
    </row>
    <row r="637" spans="1:1" x14ac:dyDescent="0.3">
      <c r="A637" s="112"/>
    </row>
    <row r="638" spans="1:1" x14ac:dyDescent="0.3">
      <c r="A638" s="112"/>
    </row>
    <row r="639" spans="1:1" x14ac:dyDescent="0.3">
      <c r="A639" s="112"/>
    </row>
    <row r="640" spans="1:1" x14ac:dyDescent="0.3">
      <c r="A640" s="112"/>
    </row>
    <row r="641" spans="1:1" x14ac:dyDescent="0.3">
      <c r="A641" s="112"/>
    </row>
    <row r="642" spans="1:1" x14ac:dyDescent="0.3">
      <c r="A642" s="112"/>
    </row>
    <row r="643" spans="1:1" x14ac:dyDescent="0.3">
      <c r="A643" s="112"/>
    </row>
    <row r="644" spans="1:1" x14ac:dyDescent="0.3">
      <c r="A644" s="112"/>
    </row>
    <row r="645" spans="1:1" x14ac:dyDescent="0.3">
      <c r="A645" s="112"/>
    </row>
    <row r="646" spans="1:1" x14ac:dyDescent="0.3">
      <c r="A646" s="112"/>
    </row>
    <row r="647" spans="1:1" x14ac:dyDescent="0.3">
      <c r="A647" s="112"/>
    </row>
    <row r="648" spans="1:1" x14ac:dyDescent="0.3">
      <c r="A648" s="112"/>
    </row>
    <row r="649" spans="1:1" x14ac:dyDescent="0.3">
      <c r="A649" s="112"/>
    </row>
    <row r="650" spans="1:1" x14ac:dyDescent="0.3">
      <c r="A650" s="112"/>
    </row>
    <row r="651" spans="1:1" x14ac:dyDescent="0.3">
      <c r="A651" s="112"/>
    </row>
    <row r="652" spans="1:1" x14ac:dyDescent="0.3">
      <c r="A652" s="112"/>
    </row>
    <row r="653" spans="1:1" x14ac:dyDescent="0.3">
      <c r="A653" s="112"/>
    </row>
    <row r="654" spans="1:1" x14ac:dyDescent="0.3">
      <c r="A654" s="112"/>
    </row>
    <row r="655" spans="1:1" x14ac:dyDescent="0.3">
      <c r="A655" s="112"/>
    </row>
    <row r="656" spans="1:1" x14ac:dyDescent="0.3">
      <c r="A656" s="112"/>
    </row>
    <row r="657" spans="1:1" x14ac:dyDescent="0.3">
      <c r="A657" s="112"/>
    </row>
    <row r="658" spans="1:1" x14ac:dyDescent="0.3">
      <c r="A658" s="112"/>
    </row>
    <row r="659" spans="1:1" x14ac:dyDescent="0.3">
      <c r="A659" s="112"/>
    </row>
    <row r="660" spans="1:1" x14ac:dyDescent="0.3">
      <c r="A660" s="112"/>
    </row>
    <row r="661" spans="1:1" x14ac:dyDescent="0.3">
      <c r="A661" s="112"/>
    </row>
    <row r="662" spans="1:1" x14ac:dyDescent="0.3">
      <c r="A662" s="112"/>
    </row>
    <row r="663" spans="1:1" x14ac:dyDescent="0.3">
      <c r="A663" s="112"/>
    </row>
    <row r="664" spans="1:1" x14ac:dyDescent="0.3">
      <c r="A664" s="112"/>
    </row>
    <row r="665" spans="1:1" x14ac:dyDescent="0.3">
      <c r="A665" s="112"/>
    </row>
    <row r="666" spans="1:1" x14ac:dyDescent="0.3">
      <c r="A666" s="112"/>
    </row>
    <row r="667" spans="1:1" x14ac:dyDescent="0.3">
      <c r="A667" s="112"/>
    </row>
    <row r="668" spans="1:1" x14ac:dyDescent="0.3">
      <c r="A668" s="112"/>
    </row>
    <row r="669" spans="1:1" x14ac:dyDescent="0.3">
      <c r="A669" s="112"/>
    </row>
    <row r="670" spans="1:1" x14ac:dyDescent="0.3">
      <c r="A670" s="112"/>
    </row>
    <row r="671" spans="1:1" x14ac:dyDescent="0.3">
      <c r="A671" s="112"/>
    </row>
    <row r="672" spans="1:1" x14ac:dyDescent="0.3">
      <c r="A672" s="112"/>
    </row>
    <row r="673" spans="1:1" x14ac:dyDescent="0.3">
      <c r="A673" s="112"/>
    </row>
    <row r="674" spans="1:1" x14ac:dyDescent="0.3">
      <c r="A674" s="112"/>
    </row>
    <row r="675" spans="1:1" x14ac:dyDescent="0.3">
      <c r="A675" s="112"/>
    </row>
    <row r="676" spans="1:1" x14ac:dyDescent="0.3">
      <c r="A676" s="112"/>
    </row>
    <row r="677" spans="1:1" x14ac:dyDescent="0.3">
      <c r="A677" s="112"/>
    </row>
    <row r="678" spans="1:1" x14ac:dyDescent="0.3">
      <c r="A678" s="112"/>
    </row>
    <row r="679" spans="1:1" x14ac:dyDescent="0.3">
      <c r="A679" s="112"/>
    </row>
    <row r="680" spans="1:1" x14ac:dyDescent="0.3">
      <c r="A680" s="112"/>
    </row>
    <row r="681" spans="1:1" x14ac:dyDescent="0.3">
      <c r="A681" s="112"/>
    </row>
    <row r="682" spans="1:1" x14ac:dyDescent="0.3">
      <c r="A682" s="112"/>
    </row>
    <row r="683" spans="1:1" x14ac:dyDescent="0.3">
      <c r="A683" s="112"/>
    </row>
    <row r="684" spans="1:1" x14ac:dyDescent="0.3">
      <c r="A684" s="112"/>
    </row>
    <row r="685" spans="1:1" x14ac:dyDescent="0.3">
      <c r="A685" s="112"/>
    </row>
    <row r="686" spans="1:1" x14ac:dyDescent="0.3">
      <c r="A686" s="112"/>
    </row>
    <row r="687" spans="1:1" x14ac:dyDescent="0.3">
      <c r="A687" s="112"/>
    </row>
    <row r="688" spans="1:1" x14ac:dyDescent="0.3">
      <c r="A688" s="112"/>
    </row>
    <row r="689" spans="1:1" x14ac:dyDescent="0.3">
      <c r="A689" s="112"/>
    </row>
    <row r="690" spans="1:1" x14ac:dyDescent="0.3">
      <c r="A690" s="112"/>
    </row>
    <row r="691" spans="1:1" x14ac:dyDescent="0.3">
      <c r="A691" s="112"/>
    </row>
    <row r="692" spans="1:1" x14ac:dyDescent="0.3">
      <c r="A692" s="112"/>
    </row>
    <row r="693" spans="1:1" x14ac:dyDescent="0.3">
      <c r="A693" s="112"/>
    </row>
    <row r="694" spans="1:1" x14ac:dyDescent="0.3">
      <c r="A694" s="112"/>
    </row>
    <row r="695" spans="1:1" x14ac:dyDescent="0.3">
      <c r="A695" s="112"/>
    </row>
    <row r="696" spans="1:1" x14ac:dyDescent="0.3">
      <c r="A696" s="112"/>
    </row>
    <row r="697" spans="1:1" x14ac:dyDescent="0.3">
      <c r="A697" s="112"/>
    </row>
    <row r="698" spans="1:1" x14ac:dyDescent="0.3">
      <c r="A698" s="112"/>
    </row>
    <row r="699" spans="1:1" x14ac:dyDescent="0.3">
      <c r="A699" s="112"/>
    </row>
    <row r="700" spans="1:1" x14ac:dyDescent="0.3">
      <c r="A700" s="112"/>
    </row>
    <row r="701" spans="1:1" x14ac:dyDescent="0.3">
      <c r="A701" s="112"/>
    </row>
    <row r="702" spans="1:1" x14ac:dyDescent="0.3">
      <c r="A702" s="112"/>
    </row>
    <row r="703" spans="1:1" x14ac:dyDescent="0.3">
      <c r="A703" s="112"/>
    </row>
    <row r="704" spans="1:1" x14ac:dyDescent="0.3">
      <c r="A704" s="112"/>
    </row>
    <row r="705" spans="1:1" x14ac:dyDescent="0.3">
      <c r="A705" s="112"/>
    </row>
    <row r="706" spans="1:1" x14ac:dyDescent="0.3">
      <c r="A706" s="112"/>
    </row>
    <row r="707" spans="1:1" x14ac:dyDescent="0.3">
      <c r="A707" s="112"/>
    </row>
    <row r="708" spans="1:1" x14ac:dyDescent="0.3">
      <c r="A708" s="112"/>
    </row>
    <row r="709" spans="1:1" x14ac:dyDescent="0.3">
      <c r="A709" s="112"/>
    </row>
    <row r="710" spans="1:1" x14ac:dyDescent="0.3">
      <c r="A710" s="112"/>
    </row>
    <row r="711" spans="1:1" x14ac:dyDescent="0.3">
      <c r="A711" s="112"/>
    </row>
    <row r="712" spans="1:1" x14ac:dyDescent="0.3">
      <c r="A712" s="112"/>
    </row>
    <row r="713" spans="1:1" x14ac:dyDescent="0.3">
      <c r="A713" s="112"/>
    </row>
    <row r="714" spans="1:1" x14ac:dyDescent="0.3">
      <c r="A714" s="112"/>
    </row>
    <row r="715" spans="1:1" x14ac:dyDescent="0.3">
      <c r="A715" s="112"/>
    </row>
    <row r="716" spans="1:1" x14ac:dyDescent="0.3">
      <c r="A716" s="112"/>
    </row>
    <row r="717" spans="1:1" x14ac:dyDescent="0.3">
      <c r="A717" s="112"/>
    </row>
    <row r="718" spans="1:1" x14ac:dyDescent="0.3">
      <c r="A718" s="112"/>
    </row>
    <row r="719" spans="1:1" x14ac:dyDescent="0.3">
      <c r="A719" s="112"/>
    </row>
    <row r="720" spans="1:1" x14ac:dyDescent="0.3">
      <c r="A720" s="112"/>
    </row>
    <row r="721" spans="1:1" x14ac:dyDescent="0.3">
      <c r="A721" s="112"/>
    </row>
    <row r="722" spans="1:1" x14ac:dyDescent="0.3">
      <c r="A722" s="112"/>
    </row>
    <row r="723" spans="1:1" x14ac:dyDescent="0.3">
      <c r="A723" s="112"/>
    </row>
    <row r="724" spans="1:1" x14ac:dyDescent="0.3">
      <c r="A724" s="112"/>
    </row>
    <row r="725" spans="1:1" x14ac:dyDescent="0.3">
      <c r="A725" s="112"/>
    </row>
    <row r="726" spans="1:1" x14ac:dyDescent="0.3">
      <c r="A726" s="112"/>
    </row>
    <row r="727" spans="1:1" x14ac:dyDescent="0.3">
      <c r="A727" s="112"/>
    </row>
    <row r="728" spans="1:1" x14ac:dyDescent="0.3">
      <c r="A728" s="112"/>
    </row>
    <row r="729" spans="1:1" x14ac:dyDescent="0.3">
      <c r="A729" s="112"/>
    </row>
    <row r="730" spans="1:1" x14ac:dyDescent="0.3">
      <c r="A730" s="112"/>
    </row>
    <row r="731" spans="1:1" x14ac:dyDescent="0.3">
      <c r="A731" s="112"/>
    </row>
    <row r="732" spans="1:1" x14ac:dyDescent="0.3">
      <c r="A732" s="112"/>
    </row>
    <row r="733" spans="1:1" x14ac:dyDescent="0.3">
      <c r="A733" s="112"/>
    </row>
    <row r="734" spans="1:1" x14ac:dyDescent="0.3">
      <c r="A734" s="112"/>
    </row>
    <row r="735" spans="1:1" x14ac:dyDescent="0.3">
      <c r="A735" s="112"/>
    </row>
    <row r="736" spans="1:1" x14ac:dyDescent="0.3">
      <c r="A736" s="112"/>
    </row>
    <row r="737" spans="1:1" x14ac:dyDescent="0.3">
      <c r="A737" s="112"/>
    </row>
    <row r="738" spans="1:1" x14ac:dyDescent="0.3">
      <c r="A738" s="112"/>
    </row>
    <row r="739" spans="1:1" x14ac:dyDescent="0.3">
      <c r="A739" s="112"/>
    </row>
    <row r="740" spans="1:1" x14ac:dyDescent="0.3">
      <c r="A740" s="112"/>
    </row>
    <row r="741" spans="1:1" x14ac:dyDescent="0.3">
      <c r="A741" s="112"/>
    </row>
    <row r="742" spans="1:1" x14ac:dyDescent="0.3">
      <c r="A742" s="112"/>
    </row>
    <row r="743" spans="1:1" x14ac:dyDescent="0.3">
      <c r="A743" s="112"/>
    </row>
    <row r="744" spans="1:1" x14ac:dyDescent="0.3">
      <c r="A744" s="112"/>
    </row>
    <row r="745" spans="1:1" x14ac:dyDescent="0.3">
      <c r="A745" s="112"/>
    </row>
    <row r="746" spans="1:1" x14ac:dyDescent="0.3">
      <c r="A746" s="112"/>
    </row>
    <row r="747" spans="1:1" x14ac:dyDescent="0.3">
      <c r="A747" s="112"/>
    </row>
    <row r="748" spans="1:1" x14ac:dyDescent="0.3">
      <c r="A748" s="112"/>
    </row>
    <row r="749" spans="1:1" x14ac:dyDescent="0.3">
      <c r="A749" s="112"/>
    </row>
    <row r="750" spans="1:1" x14ac:dyDescent="0.3">
      <c r="A750" s="112"/>
    </row>
    <row r="751" spans="1:1" x14ac:dyDescent="0.3">
      <c r="A751" s="112"/>
    </row>
    <row r="752" spans="1:1" x14ac:dyDescent="0.3">
      <c r="A752" s="112"/>
    </row>
    <row r="753" spans="1:1" x14ac:dyDescent="0.3">
      <c r="A753" s="112"/>
    </row>
    <row r="754" spans="1:1" x14ac:dyDescent="0.3">
      <c r="A754" s="112"/>
    </row>
    <row r="755" spans="1:1" x14ac:dyDescent="0.3">
      <c r="A755" s="112"/>
    </row>
    <row r="756" spans="1:1" x14ac:dyDescent="0.3">
      <c r="A756" s="112"/>
    </row>
    <row r="757" spans="1:1" x14ac:dyDescent="0.3">
      <c r="A757" s="112"/>
    </row>
    <row r="758" spans="1:1" x14ac:dyDescent="0.3">
      <c r="A758" s="112"/>
    </row>
    <row r="759" spans="1:1" x14ac:dyDescent="0.3">
      <c r="A759" s="112"/>
    </row>
    <row r="760" spans="1:1" x14ac:dyDescent="0.3">
      <c r="A760" s="112"/>
    </row>
    <row r="761" spans="1:1" x14ac:dyDescent="0.3">
      <c r="A761" s="112"/>
    </row>
    <row r="762" spans="1:1" x14ac:dyDescent="0.3">
      <c r="A762" s="112"/>
    </row>
    <row r="763" spans="1:1" x14ac:dyDescent="0.3">
      <c r="A763" s="112"/>
    </row>
    <row r="764" spans="1:1" x14ac:dyDescent="0.3">
      <c r="A764" s="112"/>
    </row>
    <row r="765" spans="1:1" x14ac:dyDescent="0.3">
      <c r="A765" s="112"/>
    </row>
    <row r="766" spans="1:1" x14ac:dyDescent="0.3">
      <c r="A766" s="112"/>
    </row>
    <row r="767" spans="1:1" x14ac:dyDescent="0.3">
      <c r="A767" s="112"/>
    </row>
    <row r="768" spans="1:1" x14ac:dyDescent="0.3">
      <c r="A768" s="112"/>
    </row>
    <row r="769" spans="1:1" x14ac:dyDescent="0.3">
      <c r="A769" s="112"/>
    </row>
    <row r="770" spans="1:1" x14ac:dyDescent="0.3">
      <c r="A770" s="112"/>
    </row>
    <row r="771" spans="1:1" x14ac:dyDescent="0.3">
      <c r="A771" s="112"/>
    </row>
    <row r="772" spans="1:1" x14ac:dyDescent="0.3">
      <c r="A772" s="112"/>
    </row>
    <row r="773" spans="1:1" x14ac:dyDescent="0.3">
      <c r="A773" s="112"/>
    </row>
    <row r="774" spans="1:1" x14ac:dyDescent="0.3">
      <c r="A774" s="112"/>
    </row>
    <row r="775" spans="1:1" x14ac:dyDescent="0.3">
      <c r="A775" s="112"/>
    </row>
    <row r="776" spans="1:1" x14ac:dyDescent="0.3">
      <c r="A776" s="112"/>
    </row>
    <row r="777" spans="1:1" x14ac:dyDescent="0.3">
      <c r="A777" s="112"/>
    </row>
    <row r="778" spans="1:1" x14ac:dyDescent="0.3">
      <c r="A778" s="112"/>
    </row>
    <row r="779" spans="1:1" x14ac:dyDescent="0.3">
      <c r="A779" s="112"/>
    </row>
    <row r="780" spans="1:1" x14ac:dyDescent="0.3">
      <c r="A780" s="112"/>
    </row>
    <row r="781" spans="1:1" x14ac:dyDescent="0.3">
      <c r="A781" s="112"/>
    </row>
    <row r="782" spans="1:1" x14ac:dyDescent="0.3">
      <c r="A782" s="112"/>
    </row>
    <row r="783" spans="1:1" x14ac:dyDescent="0.3">
      <c r="A783" s="112"/>
    </row>
    <row r="784" spans="1:1" x14ac:dyDescent="0.3">
      <c r="A784" s="112"/>
    </row>
    <row r="785" spans="1:1" x14ac:dyDescent="0.3">
      <c r="A785" s="112"/>
    </row>
    <row r="786" spans="1:1" x14ac:dyDescent="0.3">
      <c r="A786" s="112"/>
    </row>
    <row r="787" spans="1:1" x14ac:dyDescent="0.3">
      <c r="A787" s="112"/>
    </row>
    <row r="788" spans="1:1" x14ac:dyDescent="0.3">
      <c r="A788" s="112"/>
    </row>
    <row r="789" spans="1:1" x14ac:dyDescent="0.3">
      <c r="A789" s="112"/>
    </row>
    <row r="790" spans="1:1" x14ac:dyDescent="0.3">
      <c r="A790" s="112"/>
    </row>
    <row r="791" spans="1:1" x14ac:dyDescent="0.3">
      <c r="A791" s="112"/>
    </row>
    <row r="792" spans="1:1" x14ac:dyDescent="0.3">
      <c r="A792" s="112"/>
    </row>
    <row r="793" spans="1:1" x14ac:dyDescent="0.3">
      <c r="A793" s="112"/>
    </row>
    <row r="794" spans="1:1" x14ac:dyDescent="0.3">
      <c r="A794" s="112"/>
    </row>
    <row r="795" spans="1:1" x14ac:dyDescent="0.3">
      <c r="A795" s="112"/>
    </row>
    <row r="796" spans="1:1" x14ac:dyDescent="0.3">
      <c r="A796" s="112"/>
    </row>
    <row r="797" spans="1:1" x14ac:dyDescent="0.3">
      <c r="A797" s="112"/>
    </row>
    <row r="798" spans="1:1" x14ac:dyDescent="0.3">
      <c r="A798" s="112"/>
    </row>
    <row r="799" spans="1:1" x14ac:dyDescent="0.3">
      <c r="A799" s="112"/>
    </row>
    <row r="800" spans="1:1" x14ac:dyDescent="0.3">
      <c r="A800" s="112"/>
    </row>
    <row r="801" spans="1:1" x14ac:dyDescent="0.3">
      <c r="A801" s="112"/>
    </row>
    <row r="802" spans="1:1" x14ac:dyDescent="0.3">
      <c r="A802" s="112"/>
    </row>
    <row r="803" spans="1:1" x14ac:dyDescent="0.3">
      <c r="A803" s="112"/>
    </row>
    <row r="804" spans="1:1" x14ac:dyDescent="0.3">
      <c r="A804" s="112"/>
    </row>
    <row r="805" spans="1:1" x14ac:dyDescent="0.3">
      <c r="A805" s="112"/>
    </row>
    <row r="806" spans="1:1" x14ac:dyDescent="0.3">
      <c r="A806" s="112"/>
    </row>
    <row r="807" spans="1:1" x14ac:dyDescent="0.3">
      <c r="A807" s="112"/>
    </row>
    <row r="808" spans="1:1" x14ac:dyDescent="0.3">
      <c r="A808" s="112"/>
    </row>
    <row r="809" spans="1:1" x14ac:dyDescent="0.3">
      <c r="A809" s="112"/>
    </row>
    <row r="810" spans="1:1" x14ac:dyDescent="0.3">
      <c r="A810" s="112"/>
    </row>
    <row r="811" spans="1:1" x14ac:dyDescent="0.3">
      <c r="A811" s="112"/>
    </row>
    <row r="812" spans="1:1" x14ac:dyDescent="0.3">
      <c r="A812" s="112"/>
    </row>
    <row r="813" spans="1:1" x14ac:dyDescent="0.3">
      <c r="A813" s="112"/>
    </row>
    <row r="814" spans="1:1" x14ac:dyDescent="0.3">
      <c r="A814" s="112"/>
    </row>
    <row r="815" spans="1:1" x14ac:dyDescent="0.3">
      <c r="A815" s="112"/>
    </row>
    <row r="816" spans="1:1" x14ac:dyDescent="0.3">
      <c r="A816" s="112"/>
    </row>
    <row r="817" spans="1:1" x14ac:dyDescent="0.3">
      <c r="A817" s="112"/>
    </row>
    <row r="818" spans="1:1" x14ac:dyDescent="0.3">
      <c r="A818" s="112"/>
    </row>
    <row r="819" spans="1:1" x14ac:dyDescent="0.3">
      <c r="A819" s="112"/>
    </row>
    <row r="820" spans="1:1" x14ac:dyDescent="0.3">
      <c r="A820" s="112"/>
    </row>
    <row r="821" spans="1:1" x14ac:dyDescent="0.3">
      <c r="A821" s="112"/>
    </row>
    <row r="822" spans="1:1" x14ac:dyDescent="0.3">
      <c r="A822" s="112"/>
    </row>
    <row r="823" spans="1:1" x14ac:dyDescent="0.3">
      <c r="A823" s="112"/>
    </row>
    <row r="824" spans="1:1" x14ac:dyDescent="0.3">
      <c r="A824" s="112"/>
    </row>
    <row r="825" spans="1:1" x14ac:dyDescent="0.3">
      <c r="A825" s="112"/>
    </row>
    <row r="826" spans="1:1" x14ac:dyDescent="0.3">
      <c r="A826" s="112"/>
    </row>
    <row r="827" spans="1:1" x14ac:dyDescent="0.3">
      <c r="A827" s="112"/>
    </row>
    <row r="828" spans="1:1" x14ac:dyDescent="0.3">
      <c r="A828" s="112"/>
    </row>
    <row r="829" spans="1:1" x14ac:dyDescent="0.3">
      <c r="A829" s="112"/>
    </row>
    <row r="830" spans="1:1" x14ac:dyDescent="0.3">
      <c r="A830" s="112"/>
    </row>
    <row r="831" spans="1:1" x14ac:dyDescent="0.3">
      <c r="A831" s="112"/>
    </row>
    <row r="832" spans="1:1" x14ac:dyDescent="0.3">
      <c r="A832" s="112"/>
    </row>
    <row r="833" spans="1:1" x14ac:dyDescent="0.3">
      <c r="A833" s="112"/>
    </row>
    <row r="834" spans="1:1" x14ac:dyDescent="0.3">
      <c r="A834" s="112"/>
    </row>
    <row r="835" spans="1:1" x14ac:dyDescent="0.3">
      <c r="A835" s="112"/>
    </row>
    <row r="836" spans="1:1" x14ac:dyDescent="0.3">
      <c r="A836" s="112"/>
    </row>
    <row r="837" spans="1:1" x14ac:dyDescent="0.3">
      <c r="A837" s="112"/>
    </row>
    <row r="838" spans="1:1" x14ac:dyDescent="0.3">
      <c r="A838" s="112"/>
    </row>
    <row r="839" spans="1:1" x14ac:dyDescent="0.3">
      <c r="A839" s="112"/>
    </row>
    <row r="840" spans="1:1" x14ac:dyDescent="0.3">
      <c r="A840" s="112"/>
    </row>
    <row r="841" spans="1:1" x14ac:dyDescent="0.3">
      <c r="A841" s="112"/>
    </row>
    <row r="842" spans="1:1" x14ac:dyDescent="0.3">
      <c r="A842" s="112"/>
    </row>
    <row r="843" spans="1:1" x14ac:dyDescent="0.3">
      <c r="A843" s="112"/>
    </row>
    <row r="844" spans="1:1" x14ac:dyDescent="0.3">
      <c r="A844" s="112"/>
    </row>
    <row r="845" spans="1:1" x14ac:dyDescent="0.3">
      <c r="A845" s="112"/>
    </row>
    <row r="846" spans="1:1" x14ac:dyDescent="0.3">
      <c r="A846" s="112"/>
    </row>
    <row r="847" spans="1:1" x14ac:dyDescent="0.3">
      <c r="A847" s="112"/>
    </row>
    <row r="848" spans="1:1" x14ac:dyDescent="0.3">
      <c r="A848" s="112"/>
    </row>
    <row r="849" spans="1:1" x14ac:dyDescent="0.3">
      <c r="A849" s="112"/>
    </row>
    <row r="850" spans="1:1" x14ac:dyDescent="0.3">
      <c r="A850" s="112"/>
    </row>
    <row r="851" spans="1:1" x14ac:dyDescent="0.3">
      <c r="A851" s="112"/>
    </row>
    <row r="852" spans="1:1" x14ac:dyDescent="0.3">
      <c r="A852" s="112"/>
    </row>
    <row r="853" spans="1:1" x14ac:dyDescent="0.3">
      <c r="A853" s="112"/>
    </row>
    <row r="854" spans="1:1" x14ac:dyDescent="0.3">
      <c r="A854" s="112"/>
    </row>
    <row r="855" spans="1:1" x14ac:dyDescent="0.3">
      <c r="A855" s="112"/>
    </row>
    <row r="856" spans="1:1" x14ac:dyDescent="0.3">
      <c r="A856" s="112"/>
    </row>
    <row r="857" spans="1:1" x14ac:dyDescent="0.3">
      <c r="A857" s="112"/>
    </row>
    <row r="858" spans="1:1" x14ac:dyDescent="0.3">
      <c r="A858" s="112"/>
    </row>
    <row r="859" spans="1:1" x14ac:dyDescent="0.3">
      <c r="A859" s="112"/>
    </row>
    <row r="860" spans="1:1" x14ac:dyDescent="0.3">
      <c r="A860" s="112"/>
    </row>
    <row r="861" spans="1:1" x14ac:dyDescent="0.3">
      <c r="A861" s="112"/>
    </row>
    <row r="862" spans="1:1" x14ac:dyDescent="0.3">
      <c r="A862" s="112"/>
    </row>
    <row r="863" spans="1:1" x14ac:dyDescent="0.3">
      <c r="A863" s="112"/>
    </row>
    <row r="864" spans="1:1" x14ac:dyDescent="0.3">
      <c r="A864" s="112"/>
    </row>
    <row r="865" spans="1:1" x14ac:dyDescent="0.3">
      <c r="A865" s="112"/>
    </row>
    <row r="866" spans="1:1" x14ac:dyDescent="0.3">
      <c r="A866" s="112"/>
    </row>
    <row r="867" spans="1:1" x14ac:dyDescent="0.3">
      <c r="A867" s="112"/>
    </row>
    <row r="868" spans="1:1" x14ac:dyDescent="0.3">
      <c r="A868" s="112"/>
    </row>
    <row r="869" spans="1:1" x14ac:dyDescent="0.3">
      <c r="A869" s="112"/>
    </row>
    <row r="870" spans="1:1" x14ac:dyDescent="0.3">
      <c r="A870" s="112"/>
    </row>
    <row r="871" spans="1:1" x14ac:dyDescent="0.3">
      <c r="A871" s="112"/>
    </row>
    <row r="872" spans="1:1" x14ac:dyDescent="0.3">
      <c r="A872" s="112"/>
    </row>
    <row r="873" spans="1:1" x14ac:dyDescent="0.3">
      <c r="A873" s="112"/>
    </row>
    <row r="874" spans="1:1" x14ac:dyDescent="0.3">
      <c r="A874" s="112"/>
    </row>
    <row r="875" spans="1:1" x14ac:dyDescent="0.3">
      <c r="A875" s="112"/>
    </row>
    <row r="876" spans="1:1" x14ac:dyDescent="0.3">
      <c r="A876" s="112"/>
    </row>
    <row r="877" spans="1:1" x14ac:dyDescent="0.3">
      <c r="A877" s="112"/>
    </row>
    <row r="878" spans="1:1" x14ac:dyDescent="0.3">
      <c r="A878" s="112"/>
    </row>
    <row r="879" spans="1:1" x14ac:dyDescent="0.3">
      <c r="A879" s="112"/>
    </row>
    <row r="880" spans="1:1" x14ac:dyDescent="0.3">
      <c r="A880" s="112"/>
    </row>
    <row r="881" spans="1:1" x14ac:dyDescent="0.3">
      <c r="A881" s="112"/>
    </row>
    <row r="882" spans="1:1" x14ac:dyDescent="0.3">
      <c r="A882" s="112"/>
    </row>
    <row r="883" spans="1:1" x14ac:dyDescent="0.3">
      <c r="A883" s="112"/>
    </row>
    <row r="884" spans="1:1" x14ac:dyDescent="0.3">
      <c r="A884" s="112"/>
    </row>
    <row r="885" spans="1:1" x14ac:dyDescent="0.3">
      <c r="A885" s="112"/>
    </row>
    <row r="886" spans="1:1" x14ac:dyDescent="0.3">
      <c r="A886" s="112"/>
    </row>
    <row r="887" spans="1:1" x14ac:dyDescent="0.3">
      <c r="A887" s="112"/>
    </row>
    <row r="888" spans="1:1" x14ac:dyDescent="0.3">
      <c r="A888" s="112"/>
    </row>
    <row r="889" spans="1:1" x14ac:dyDescent="0.3">
      <c r="A889" s="112"/>
    </row>
    <row r="890" spans="1:1" x14ac:dyDescent="0.3">
      <c r="A890" s="112"/>
    </row>
    <row r="891" spans="1:1" x14ac:dyDescent="0.3">
      <c r="A891" s="112"/>
    </row>
    <row r="892" spans="1:1" x14ac:dyDescent="0.3">
      <c r="A892" s="112"/>
    </row>
    <row r="893" spans="1:1" x14ac:dyDescent="0.3">
      <c r="A893" s="112"/>
    </row>
    <row r="894" spans="1:1" x14ac:dyDescent="0.3">
      <c r="A894" s="112"/>
    </row>
    <row r="895" spans="1:1" x14ac:dyDescent="0.3">
      <c r="A895" s="112"/>
    </row>
    <row r="896" spans="1:1" x14ac:dyDescent="0.3">
      <c r="A896" s="112"/>
    </row>
    <row r="897" spans="1:1" x14ac:dyDescent="0.3">
      <c r="A897" s="112"/>
    </row>
    <row r="898" spans="1:1" x14ac:dyDescent="0.3">
      <c r="A898" s="112"/>
    </row>
    <row r="899" spans="1:1" x14ac:dyDescent="0.3">
      <c r="A899" s="112"/>
    </row>
    <row r="900" spans="1:1" x14ac:dyDescent="0.3">
      <c r="A900" s="112"/>
    </row>
    <row r="901" spans="1:1" x14ac:dyDescent="0.3">
      <c r="A901" s="112"/>
    </row>
    <row r="902" spans="1:1" x14ac:dyDescent="0.3">
      <c r="A902" s="112"/>
    </row>
    <row r="903" spans="1:1" x14ac:dyDescent="0.3">
      <c r="A903" s="112"/>
    </row>
    <row r="904" spans="1:1" x14ac:dyDescent="0.3">
      <c r="A904" s="112"/>
    </row>
    <row r="905" spans="1:1" x14ac:dyDescent="0.3">
      <c r="A905" s="112"/>
    </row>
    <row r="906" spans="1:1" x14ac:dyDescent="0.3">
      <c r="A906" s="112"/>
    </row>
    <row r="907" spans="1:1" x14ac:dyDescent="0.3">
      <c r="A907" s="112"/>
    </row>
    <row r="908" spans="1:1" x14ac:dyDescent="0.3">
      <c r="A908" s="112"/>
    </row>
    <row r="909" spans="1:1" x14ac:dyDescent="0.3">
      <c r="A909" s="112"/>
    </row>
    <row r="910" spans="1:1" x14ac:dyDescent="0.3">
      <c r="A910" s="112"/>
    </row>
    <row r="911" spans="1:1" x14ac:dyDescent="0.3">
      <c r="A911" s="112"/>
    </row>
    <row r="912" spans="1:1" x14ac:dyDescent="0.3">
      <c r="A912" s="112"/>
    </row>
    <row r="913" spans="1:1" x14ac:dyDescent="0.3">
      <c r="A913" s="112"/>
    </row>
    <row r="914" spans="1:1" x14ac:dyDescent="0.3">
      <c r="A914" s="112"/>
    </row>
    <row r="915" spans="1:1" x14ac:dyDescent="0.3">
      <c r="A915" s="112"/>
    </row>
    <row r="916" spans="1:1" x14ac:dyDescent="0.3">
      <c r="A916" s="112"/>
    </row>
    <row r="917" spans="1:1" x14ac:dyDescent="0.3">
      <c r="A917" s="112"/>
    </row>
    <row r="918" spans="1:1" x14ac:dyDescent="0.3">
      <c r="A918" s="112"/>
    </row>
    <row r="919" spans="1:1" x14ac:dyDescent="0.3">
      <c r="A919" s="112"/>
    </row>
    <row r="920" spans="1:1" x14ac:dyDescent="0.3">
      <c r="A920" s="112"/>
    </row>
    <row r="921" spans="1:1" x14ac:dyDescent="0.3">
      <c r="A921" s="112"/>
    </row>
    <row r="922" spans="1:1" x14ac:dyDescent="0.3">
      <c r="A922" s="112"/>
    </row>
    <row r="923" spans="1:1" x14ac:dyDescent="0.3">
      <c r="A923" s="112"/>
    </row>
    <row r="924" spans="1:1" x14ac:dyDescent="0.3">
      <c r="A924" s="112"/>
    </row>
    <row r="925" spans="1:1" x14ac:dyDescent="0.3">
      <c r="A925" s="112"/>
    </row>
    <row r="926" spans="1:1" x14ac:dyDescent="0.3">
      <c r="A926" s="112"/>
    </row>
    <row r="927" spans="1:1" x14ac:dyDescent="0.3">
      <c r="A927" s="112"/>
    </row>
    <row r="928" spans="1:1" x14ac:dyDescent="0.3">
      <c r="A928" s="112"/>
    </row>
    <row r="929" spans="1:1" x14ac:dyDescent="0.3">
      <c r="A929" s="112"/>
    </row>
    <row r="930" spans="1:1" x14ac:dyDescent="0.3">
      <c r="A930" s="112"/>
    </row>
    <row r="931" spans="1:1" x14ac:dyDescent="0.3">
      <c r="A931" s="112"/>
    </row>
    <row r="932" spans="1:1" x14ac:dyDescent="0.3">
      <c r="A932" s="112"/>
    </row>
    <row r="933" spans="1:1" x14ac:dyDescent="0.3">
      <c r="A933" s="112"/>
    </row>
    <row r="934" spans="1:1" x14ac:dyDescent="0.3">
      <c r="A934" s="112"/>
    </row>
    <row r="935" spans="1:1" x14ac:dyDescent="0.3">
      <c r="A935" s="112"/>
    </row>
    <row r="936" spans="1:1" x14ac:dyDescent="0.3">
      <c r="A936" s="112"/>
    </row>
    <row r="937" spans="1:1" x14ac:dyDescent="0.3">
      <c r="A937" s="112"/>
    </row>
    <row r="938" spans="1:1" x14ac:dyDescent="0.3">
      <c r="A938" s="112"/>
    </row>
    <row r="939" spans="1:1" x14ac:dyDescent="0.3">
      <c r="A939" s="112"/>
    </row>
    <row r="940" spans="1:1" x14ac:dyDescent="0.3">
      <c r="A940" s="112"/>
    </row>
    <row r="941" spans="1:1" x14ac:dyDescent="0.3">
      <c r="A941" s="112"/>
    </row>
    <row r="942" spans="1:1" x14ac:dyDescent="0.3">
      <c r="A942" s="112"/>
    </row>
    <row r="943" spans="1:1" x14ac:dyDescent="0.3">
      <c r="A943" s="112"/>
    </row>
    <row r="944" spans="1:1" x14ac:dyDescent="0.3">
      <c r="A944" s="112"/>
    </row>
    <row r="945" spans="1:1" x14ac:dyDescent="0.3">
      <c r="A945" s="112"/>
    </row>
    <row r="946" spans="1:1" x14ac:dyDescent="0.3">
      <c r="A946" s="112"/>
    </row>
    <row r="947" spans="1:1" x14ac:dyDescent="0.3">
      <c r="A947" s="112"/>
    </row>
    <row r="948" spans="1:1" x14ac:dyDescent="0.3">
      <c r="A948" s="112"/>
    </row>
    <row r="949" spans="1:1" x14ac:dyDescent="0.3">
      <c r="A949" s="112"/>
    </row>
    <row r="950" spans="1:1" x14ac:dyDescent="0.3">
      <c r="A950" s="112"/>
    </row>
    <row r="951" spans="1:1" x14ac:dyDescent="0.3">
      <c r="A951" s="112"/>
    </row>
    <row r="952" spans="1:1" x14ac:dyDescent="0.3">
      <c r="A952" s="112"/>
    </row>
    <row r="953" spans="1:1" x14ac:dyDescent="0.3">
      <c r="A953" s="112"/>
    </row>
    <row r="954" spans="1:1" x14ac:dyDescent="0.3">
      <c r="A954" s="112"/>
    </row>
    <row r="955" spans="1:1" x14ac:dyDescent="0.3">
      <c r="A955" s="112"/>
    </row>
    <row r="956" spans="1:1" x14ac:dyDescent="0.3">
      <c r="A956" s="112"/>
    </row>
    <row r="957" spans="1:1" x14ac:dyDescent="0.3">
      <c r="A957" s="112"/>
    </row>
    <row r="958" spans="1:1" x14ac:dyDescent="0.3">
      <c r="A958" s="112"/>
    </row>
    <row r="959" spans="1:1" x14ac:dyDescent="0.3">
      <c r="A959" s="112"/>
    </row>
    <row r="960" spans="1:1" x14ac:dyDescent="0.3">
      <c r="A960" s="112"/>
    </row>
    <row r="961" spans="1:1" x14ac:dyDescent="0.3">
      <c r="A961" s="112"/>
    </row>
    <row r="962" spans="1:1" x14ac:dyDescent="0.3">
      <c r="A962" s="112"/>
    </row>
    <row r="963" spans="1:1" x14ac:dyDescent="0.3">
      <c r="A963" s="112"/>
    </row>
    <row r="964" spans="1:1" x14ac:dyDescent="0.3">
      <c r="A964" s="112"/>
    </row>
    <row r="965" spans="1:1" x14ac:dyDescent="0.3">
      <c r="A965" s="112"/>
    </row>
    <row r="966" spans="1:1" x14ac:dyDescent="0.3">
      <c r="A966" s="112"/>
    </row>
    <row r="967" spans="1:1" x14ac:dyDescent="0.3">
      <c r="A967" s="112"/>
    </row>
    <row r="968" spans="1:1" x14ac:dyDescent="0.3">
      <c r="A968" s="112"/>
    </row>
    <row r="969" spans="1:1" x14ac:dyDescent="0.3">
      <c r="A969" s="112"/>
    </row>
    <row r="970" spans="1:1" x14ac:dyDescent="0.3">
      <c r="A970" s="112"/>
    </row>
    <row r="971" spans="1:1" x14ac:dyDescent="0.3">
      <c r="A971" s="112"/>
    </row>
    <row r="972" spans="1:1" x14ac:dyDescent="0.3">
      <c r="A972" s="112"/>
    </row>
    <row r="973" spans="1:1" x14ac:dyDescent="0.3">
      <c r="A973" s="112"/>
    </row>
    <row r="974" spans="1:1" x14ac:dyDescent="0.3">
      <c r="A974" s="112"/>
    </row>
    <row r="975" spans="1:1" x14ac:dyDescent="0.3">
      <c r="A975" s="112"/>
    </row>
    <row r="976" spans="1:1" x14ac:dyDescent="0.3">
      <c r="A976" s="112"/>
    </row>
    <row r="977" spans="1:1" x14ac:dyDescent="0.3">
      <c r="A977" s="112"/>
    </row>
    <row r="978" spans="1:1" x14ac:dyDescent="0.3">
      <c r="A978" s="112"/>
    </row>
    <row r="979" spans="1:1" x14ac:dyDescent="0.3">
      <c r="A979" s="112"/>
    </row>
    <row r="980" spans="1:1" x14ac:dyDescent="0.3">
      <c r="A980" s="112"/>
    </row>
    <row r="981" spans="1:1" x14ac:dyDescent="0.3">
      <c r="A981" s="112"/>
    </row>
    <row r="982" spans="1:1" x14ac:dyDescent="0.3">
      <c r="A982" s="112"/>
    </row>
    <row r="983" spans="1:1" x14ac:dyDescent="0.3">
      <c r="A983" s="112"/>
    </row>
    <row r="984" spans="1:1" x14ac:dyDescent="0.3">
      <c r="A984" s="112"/>
    </row>
    <row r="985" spans="1:1" x14ac:dyDescent="0.3">
      <c r="A985" s="112"/>
    </row>
    <row r="986" spans="1:1" x14ac:dyDescent="0.3">
      <c r="A986" s="112"/>
    </row>
    <row r="987" spans="1:1" x14ac:dyDescent="0.3">
      <c r="A987" s="112"/>
    </row>
    <row r="988" spans="1:1" x14ac:dyDescent="0.3">
      <c r="A988" s="112"/>
    </row>
    <row r="989" spans="1:1" x14ac:dyDescent="0.3">
      <c r="A989" s="112"/>
    </row>
    <row r="990" spans="1:1" x14ac:dyDescent="0.3">
      <c r="A990" s="112"/>
    </row>
    <row r="991" spans="1:1" x14ac:dyDescent="0.3">
      <c r="A991" s="112"/>
    </row>
    <row r="992" spans="1:1" x14ac:dyDescent="0.3">
      <c r="A992" s="112"/>
    </row>
    <row r="993" spans="1:1" x14ac:dyDescent="0.3">
      <c r="A993" s="112"/>
    </row>
    <row r="994" spans="1:1" x14ac:dyDescent="0.3">
      <c r="A994" s="112"/>
    </row>
    <row r="995" spans="1:1" x14ac:dyDescent="0.3">
      <c r="A995" s="112"/>
    </row>
    <row r="996" spans="1:1" x14ac:dyDescent="0.3">
      <c r="A996" s="112"/>
    </row>
    <row r="997" spans="1:1" x14ac:dyDescent="0.3">
      <c r="A997" s="112"/>
    </row>
    <row r="998" spans="1:1" x14ac:dyDescent="0.3">
      <c r="A998" s="112"/>
    </row>
    <row r="999" spans="1:1" x14ac:dyDescent="0.3">
      <c r="A999" s="112"/>
    </row>
    <row r="1000" spans="1:1" x14ac:dyDescent="0.3">
      <c r="A1000" s="112"/>
    </row>
    <row r="1001" spans="1:1" x14ac:dyDescent="0.3">
      <c r="A1001" s="112"/>
    </row>
    <row r="1002" spans="1:1" x14ac:dyDescent="0.3">
      <c r="A1002" s="112"/>
    </row>
    <row r="1003" spans="1:1" x14ac:dyDescent="0.3">
      <c r="A1003" s="112"/>
    </row>
    <row r="1004" spans="1:1" x14ac:dyDescent="0.3">
      <c r="A1004" s="112"/>
    </row>
    <row r="1005" spans="1:1" x14ac:dyDescent="0.3">
      <c r="A1005" s="112"/>
    </row>
    <row r="1006" spans="1:1" x14ac:dyDescent="0.3">
      <c r="A1006" s="112"/>
    </row>
    <row r="1007" spans="1:1" x14ac:dyDescent="0.3">
      <c r="A1007" s="112"/>
    </row>
    <row r="1008" spans="1:1" x14ac:dyDescent="0.3">
      <c r="A1008" s="112"/>
    </row>
    <row r="1009" spans="1:1" x14ac:dyDescent="0.3">
      <c r="A1009" s="112"/>
    </row>
    <row r="1010" spans="1:1" x14ac:dyDescent="0.3">
      <c r="A1010" s="112"/>
    </row>
    <row r="1011" spans="1:1" x14ac:dyDescent="0.3">
      <c r="A1011" s="112"/>
    </row>
    <row r="1012" spans="1:1" x14ac:dyDescent="0.3">
      <c r="A1012" s="112"/>
    </row>
    <row r="1013" spans="1:1" x14ac:dyDescent="0.3">
      <c r="A1013" s="112"/>
    </row>
    <row r="1014" spans="1:1" x14ac:dyDescent="0.3">
      <c r="A1014" s="112"/>
    </row>
    <row r="1015" spans="1:1" x14ac:dyDescent="0.3">
      <c r="A1015" s="112"/>
    </row>
    <row r="1016" spans="1:1" x14ac:dyDescent="0.3">
      <c r="A1016" s="112"/>
    </row>
    <row r="1017" spans="1:1" x14ac:dyDescent="0.3">
      <c r="A1017" s="112"/>
    </row>
    <row r="1018" spans="1:1" x14ac:dyDescent="0.3">
      <c r="A1018" s="112"/>
    </row>
    <row r="1019" spans="1:1" x14ac:dyDescent="0.3">
      <c r="A1019" s="112"/>
    </row>
    <row r="1020" spans="1:1" x14ac:dyDescent="0.3">
      <c r="A1020" s="112"/>
    </row>
    <row r="1021" spans="1:1" x14ac:dyDescent="0.3">
      <c r="A1021" s="112"/>
    </row>
    <row r="1022" spans="1:1" x14ac:dyDescent="0.3">
      <c r="A1022" s="112"/>
    </row>
    <row r="1023" spans="1:1" x14ac:dyDescent="0.3">
      <c r="A1023" s="112"/>
    </row>
    <row r="1024" spans="1:1" x14ac:dyDescent="0.3">
      <c r="A1024" s="112"/>
    </row>
    <row r="1025" spans="1:1" x14ac:dyDescent="0.3">
      <c r="A1025" s="112"/>
    </row>
    <row r="1026" spans="1:1" x14ac:dyDescent="0.3">
      <c r="A1026" s="112"/>
    </row>
    <row r="1027" spans="1:1" x14ac:dyDescent="0.3">
      <c r="A1027" s="112"/>
    </row>
    <row r="1028" spans="1:1" x14ac:dyDescent="0.3">
      <c r="A1028" s="112"/>
    </row>
    <row r="1029" spans="1:1" x14ac:dyDescent="0.3">
      <c r="A1029" s="112"/>
    </row>
    <row r="1030" spans="1:1" x14ac:dyDescent="0.3">
      <c r="A1030" s="112"/>
    </row>
    <row r="1031" spans="1:1" x14ac:dyDescent="0.3">
      <c r="A1031" s="112"/>
    </row>
    <row r="1032" spans="1:1" x14ac:dyDescent="0.3">
      <c r="A1032" s="112"/>
    </row>
    <row r="1033" spans="1:1" x14ac:dyDescent="0.3">
      <c r="A1033" s="112"/>
    </row>
    <row r="1034" spans="1:1" x14ac:dyDescent="0.3">
      <c r="A1034" s="112"/>
    </row>
    <row r="1035" spans="1:1" x14ac:dyDescent="0.3">
      <c r="A1035" s="112"/>
    </row>
    <row r="1036" spans="1:1" x14ac:dyDescent="0.3">
      <c r="A1036" s="112"/>
    </row>
    <row r="1037" spans="1:1" x14ac:dyDescent="0.3">
      <c r="A1037" s="112"/>
    </row>
    <row r="1038" spans="1:1" x14ac:dyDescent="0.3">
      <c r="A1038" s="112"/>
    </row>
    <row r="1039" spans="1:1" x14ac:dyDescent="0.3">
      <c r="A1039" s="112"/>
    </row>
    <row r="1040" spans="1:1" x14ac:dyDescent="0.3">
      <c r="A1040" s="112"/>
    </row>
    <row r="1041" spans="1:1" x14ac:dyDescent="0.3">
      <c r="A1041" s="112"/>
    </row>
    <row r="1042" spans="1:1" x14ac:dyDescent="0.3">
      <c r="A1042" s="112"/>
    </row>
    <row r="1043" spans="1:1" x14ac:dyDescent="0.3">
      <c r="A1043" s="112"/>
    </row>
    <row r="1044" spans="1:1" x14ac:dyDescent="0.3">
      <c r="A1044" s="112"/>
    </row>
    <row r="1045" spans="1:1" x14ac:dyDescent="0.3">
      <c r="A1045" s="112"/>
    </row>
    <row r="1046" spans="1:1" x14ac:dyDescent="0.3">
      <c r="A1046" s="112"/>
    </row>
    <row r="1047" spans="1:1" x14ac:dyDescent="0.3">
      <c r="A1047" s="112"/>
    </row>
    <row r="1048" spans="1:1" x14ac:dyDescent="0.3">
      <c r="A1048" s="112"/>
    </row>
    <row r="1049" spans="1:1" x14ac:dyDescent="0.3">
      <c r="A1049" s="112"/>
    </row>
    <row r="1050" spans="1:1" x14ac:dyDescent="0.3">
      <c r="A1050" s="112"/>
    </row>
    <row r="1051" spans="1:1" x14ac:dyDescent="0.3">
      <c r="A1051" s="112"/>
    </row>
    <row r="1052" spans="1:1" x14ac:dyDescent="0.3">
      <c r="A1052" s="112"/>
    </row>
    <row r="1053" spans="1:1" x14ac:dyDescent="0.3">
      <c r="A1053" s="112"/>
    </row>
    <row r="1054" spans="1:1" x14ac:dyDescent="0.3">
      <c r="A1054" s="112"/>
    </row>
    <row r="1055" spans="1:1" x14ac:dyDescent="0.3">
      <c r="A1055" s="112"/>
    </row>
    <row r="1056" spans="1:1" x14ac:dyDescent="0.3">
      <c r="A1056" s="112"/>
    </row>
    <row r="1057" spans="1:1" x14ac:dyDescent="0.3">
      <c r="A1057" s="112"/>
    </row>
    <row r="1058" spans="1:1" x14ac:dyDescent="0.3">
      <c r="A1058" s="112"/>
    </row>
    <row r="1059" spans="1:1" x14ac:dyDescent="0.3">
      <c r="A1059" s="112"/>
    </row>
    <row r="1060" spans="1:1" x14ac:dyDescent="0.3">
      <c r="A1060" s="112"/>
    </row>
    <row r="1061" spans="1:1" x14ac:dyDescent="0.3">
      <c r="A1061" s="112"/>
    </row>
    <row r="1062" spans="1:1" x14ac:dyDescent="0.3">
      <c r="A1062" s="112"/>
    </row>
    <row r="1063" spans="1:1" x14ac:dyDescent="0.3">
      <c r="A1063" s="112"/>
    </row>
    <row r="1064" spans="1:1" x14ac:dyDescent="0.3">
      <c r="A1064" s="112"/>
    </row>
    <row r="1065" spans="1:1" x14ac:dyDescent="0.3">
      <c r="A1065" s="112"/>
    </row>
    <row r="1066" spans="1:1" x14ac:dyDescent="0.3">
      <c r="A1066" s="112"/>
    </row>
    <row r="1067" spans="1:1" x14ac:dyDescent="0.3">
      <c r="A1067" s="112"/>
    </row>
    <row r="1068" spans="1:1" x14ac:dyDescent="0.3">
      <c r="A1068" s="112"/>
    </row>
    <row r="1069" spans="1:1" x14ac:dyDescent="0.3">
      <c r="A1069" s="112"/>
    </row>
    <row r="1070" spans="1:1" x14ac:dyDescent="0.3">
      <c r="A1070" s="112"/>
    </row>
    <row r="1071" spans="1:1" x14ac:dyDescent="0.3">
      <c r="A1071" s="112"/>
    </row>
    <row r="1072" spans="1:1" x14ac:dyDescent="0.3">
      <c r="A1072" s="112"/>
    </row>
    <row r="1073" spans="1:1" x14ac:dyDescent="0.3">
      <c r="A1073" s="112"/>
    </row>
    <row r="1074" spans="1:1" x14ac:dyDescent="0.3">
      <c r="A1074" s="112"/>
    </row>
    <row r="1075" spans="1:1" x14ac:dyDescent="0.3">
      <c r="A1075" s="112"/>
    </row>
    <row r="1076" spans="1:1" x14ac:dyDescent="0.3">
      <c r="A1076" s="112"/>
    </row>
    <row r="1077" spans="1:1" x14ac:dyDescent="0.3">
      <c r="A1077" s="112"/>
    </row>
    <row r="1078" spans="1:1" x14ac:dyDescent="0.3">
      <c r="A1078" s="112"/>
    </row>
    <row r="1079" spans="1:1" x14ac:dyDescent="0.3">
      <c r="A1079" s="112"/>
    </row>
    <row r="1080" spans="1:1" x14ac:dyDescent="0.3">
      <c r="A1080" s="112"/>
    </row>
    <row r="1081" spans="1:1" x14ac:dyDescent="0.3">
      <c r="A1081" s="112"/>
    </row>
    <row r="1082" spans="1:1" x14ac:dyDescent="0.3">
      <c r="A1082" s="112"/>
    </row>
    <row r="1083" spans="1:1" x14ac:dyDescent="0.3">
      <c r="A1083" s="112"/>
    </row>
    <row r="1084" spans="1:1" x14ac:dyDescent="0.3">
      <c r="A1084" s="112"/>
    </row>
    <row r="1085" spans="1:1" x14ac:dyDescent="0.3">
      <c r="A1085" s="112"/>
    </row>
    <row r="1086" spans="1:1" x14ac:dyDescent="0.3">
      <c r="A1086" s="112"/>
    </row>
    <row r="1087" spans="1:1" x14ac:dyDescent="0.3">
      <c r="A1087" s="112"/>
    </row>
    <row r="1088" spans="1:1" x14ac:dyDescent="0.3">
      <c r="A1088" s="112"/>
    </row>
    <row r="1089" spans="1:1" x14ac:dyDescent="0.3">
      <c r="A1089" s="112"/>
    </row>
    <row r="1090" spans="1:1" x14ac:dyDescent="0.3">
      <c r="A1090" s="112"/>
    </row>
    <row r="1091" spans="1:1" x14ac:dyDescent="0.3">
      <c r="A1091" s="112"/>
    </row>
    <row r="1092" spans="1:1" x14ac:dyDescent="0.3">
      <c r="A1092" s="112"/>
    </row>
    <row r="1093" spans="1:1" x14ac:dyDescent="0.3">
      <c r="A1093" s="112"/>
    </row>
    <row r="1094" spans="1:1" x14ac:dyDescent="0.3">
      <c r="A1094" s="112"/>
    </row>
    <row r="1095" spans="1:1" x14ac:dyDescent="0.3">
      <c r="A1095" s="112"/>
    </row>
    <row r="1096" spans="1:1" x14ac:dyDescent="0.3">
      <c r="A1096" s="112"/>
    </row>
    <row r="1097" spans="1:1" x14ac:dyDescent="0.3">
      <c r="A1097" s="112"/>
    </row>
    <row r="1098" spans="1:1" x14ac:dyDescent="0.3">
      <c r="A1098" s="112"/>
    </row>
    <row r="1099" spans="1:1" x14ac:dyDescent="0.3">
      <c r="A1099" s="112"/>
    </row>
    <row r="1100" spans="1:1" x14ac:dyDescent="0.3">
      <c r="A1100" s="112"/>
    </row>
    <row r="1101" spans="1:1" x14ac:dyDescent="0.3">
      <c r="A1101" s="112"/>
    </row>
    <row r="1102" spans="1:1" x14ac:dyDescent="0.3">
      <c r="A1102" s="112"/>
    </row>
    <row r="1103" spans="1:1" x14ac:dyDescent="0.3">
      <c r="A1103" s="112"/>
    </row>
    <row r="1104" spans="1:1" x14ac:dyDescent="0.3">
      <c r="A1104" s="112"/>
    </row>
    <row r="1105" spans="1:1" x14ac:dyDescent="0.3">
      <c r="A1105" s="112"/>
    </row>
    <row r="1106" spans="1:1" x14ac:dyDescent="0.3">
      <c r="A1106" s="112"/>
    </row>
    <row r="1107" spans="1:1" x14ac:dyDescent="0.3">
      <c r="A1107" s="112"/>
    </row>
    <row r="1108" spans="1:1" x14ac:dyDescent="0.3">
      <c r="A1108" s="112"/>
    </row>
    <row r="1109" spans="1:1" x14ac:dyDescent="0.3">
      <c r="A1109" s="112"/>
    </row>
    <row r="1110" spans="1:1" x14ac:dyDescent="0.3">
      <c r="A1110" s="112"/>
    </row>
    <row r="1111" spans="1:1" x14ac:dyDescent="0.3">
      <c r="A1111" s="112"/>
    </row>
    <row r="1112" spans="1:1" x14ac:dyDescent="0.3">
      <c r="A1112" s="112"/>
    </row>
    <row r="1113" spans="1:1" x14ac:dyDescent="0.3">
      <c r="A1113" s="112"/>
    </row>
    <row r="1114" spans="1:1" x14ac:dyDescent="0.3">
      <c r="A1114" s="112"/>
    </row>
    <row r="1115" spans="1:1" x14ac:dyDescent="0.3">
      <c r="A1115" s="112"/>
    </row>
    <row r="1116" spans="1:1" x14ac:dyDescent="0.3">
      <c r="A1116" s="112"/>
    </row>
    <row r="1117" spans="1:1" x14ac:dyDescent="0.3">
      <c r="A1117" s="112"/>
    </row>
    <row r="1118" spans="1:1" x14ac:dyDescent="0.3">
      <c r="A1118" s="112"/>
    </row>
    <row r="1119" spans="1:1" x14ac:dyDescent="0.3">
      <c r="A1119" s="112"/>
    </row>
    <row r="1120" spans="1:1" x14ac:dyDescent="0.3">
      <c r="A1120" s="112"/>
    </row>
    <row r="1121" spans="1:1" x14ac:dyDescent="0.3">
      <c r="A1121" s="112"/>
    </row>
    <row r="1122" spans="1:1" x14ac:dyDescent="0.3">
      <c r="A1122" s="112"/>
    </row>
    <row r="1123" spans="1:1" x14ac:dyDescent="0.3">
      <c r="A1123" s="112"/>
    </row>
    <row r="1124" spans="1:1" x14ac:dyDescent="0.3">
      <c r="A1124" s="112"/>
    </row>
    <row r="1125" spans="1:1" x14ac:dyDescent="0.3">
      <c r="A1125" s="112"/>
    </row>
    <row r="1126" spans="1:1" x14ac:dyDescent="0.3">
      <c r="A1126" s="112"/>
    </row>
    <row r="1127" spans="1:1" x14ac:dyDescent="0.3">
      <c r="A1127" s="112"/>
    </row>
    <row r="1128" spans="1:1" x14ac:dyDescent="0.3">
      <c r="A1128" s="112"/>
    </row>
    <row r="1129" spans="1:1" x14ac:dyDescent="0.3">
      <c r="A1129" s="112"/>
    </row>
    <row r="1130" spans="1:1" x14ac:dyDescent="0.3">
      <c r="A1130" s="112"/>
    </row>
    <row r="1131" spans="1:1" x14ac:dyDescent="0.3">
      <c r="A1131" s="112"/>
    </row>
    <row r="1132" spans="1:1" x14ac:dyDescent="0.3">
      <c r="A1132" s="112"/>
    </row>
    <row r="1133" spans="1:1" x14ac:dyDescent="0.3">
      <c r="A1133" s="112"/>
    </row>
    <row r="1134" spans="1:1" x14ac:dyDescent="0.3">
      <c r="A1134" s="112"/>
    </row>
    <row r="1135" spans="1:1" x14ac:dyDescent="0.3">
      <c r="A1135" s="112"/>
    </row>
    <row r="1136" spans="1:1" x14ac:dyDescent="0.3">
      <c r="A1136" s="112"/>
    </row>
    <row r="1137" spans="1:1" x14ac:dyDescent="0.3">
      <c r="A1137" s="112"/>
    </row>
    <row r="1138" spans="1:1" x14ac:dyDescent="0.3">
      <c r="A1138" s="112"/>
    </row>
    <row r="1139" spans="1:1" x14ac:dyDescent="0.3">
      <c r="A1139" s="112"/>
    </row>
    <row r="1140" spans="1:1" x14ac:dyDescent="0.3">
      <c r="A1140" s="112"/>
    </row>
    <row r="1141" spans="1:1" x14ac:dyDescent="0.3">
      <c r="A1141" s="112"/>
    </row>
    <row r="1142" spans="1:1" x14ac:dyDescent="0.3">
      <c r="A1142" s="112"/>
    </row>
    <row r="1143" spans="1:1" x14ac:dyDescent="0.3">
      <c r="A1143" s="112"/>
    </row>
    <row r="1144" spans="1:1" x14ac:dyDescent="0.3">
      <c r="A1144" s="112"/>
    </row>
    <row r="1145" spans="1:1" x14ac:dyDescent="0.3">
      <c r="A1145" s="112"/>
    </row>
    <row r="1146" spans="1:1" x14ac:dyDescent="0.3">
      <c r="A1146" s="112"/>
    </row>
    <row r="1147" spans="1:1" x14ac:dyDescent="0.3">
      <c r="A1147" s="112"/>
    </row>
    <row r="1148" spans="1:1" x14ac:dyDescent="0.3">
      <c r="A1148" s="112"/>
    </row>
    <row r="1149" spans="1:1" x14ac:dyDescent="0.3">
      <c r="A1149" s="112"/>
    </row>
    <row r="1150" spans="1:1" x14ac:dyDescent="0.3">
      <c r="A1150" s="112"/>
    </row>
    <row r="1151" spans="1:1" x14ac:dyDescent="0.3">
      <c r="A1151" s="112"/>
    </row>
    <row r="1152" spans="1:1" x14ac:dyDescent="0.3">
      <c r="A1152" s="112"/>
    </row>
    <row r="1153" spans="1:1" x14ac:dyDescent="0.3">
      <c r="A1153" s="112"/>
    </row>
    <row r="1154" spans="1:1" x14ac:dyDescent="0.3">
      <c r="A1154" s="112"/>
    </row>
    <row r="1155" spans="1:1" x14ac:dyDescent="0.3">
      <c r="A1155" s="112"/>
    </row>
    <row r="1156" spans="1:1" x14ac:dyDescent="0.3">
      <c r="A1156" s="112"/>
    </row>
    <row r="1157" spans="1:1" x14ac:dyDescent="0.3">
      <c r="A1157" s="112"/>
    </row>
    <row r="1158" spans="1:1" x14ac:dyDescent="0.3">
      <c r="A1158" s="112"/>
    </row>
    <row r="1159" spans="1:1" x14ac:dyDescent="0.3">
      <c r="A1159" s="112"/>
    </row>
    <row r="1160" spans="1:1" x14ac:dyDescent="0.3">
      <c r="A1160" s="112"/>
    </row>
    <row r="1161" spans="1:1" x14ac:dyDescent="0.3">
      <c r="A1161" s="112"/>
    </row>
    <row r="1162" spans="1:1" x14ac:dyDescent="0.3">
      <c r="A1162" s="112"/>
    </row>
    <row r="1163" spans="1:1" x14ac:dyDescent="0.3">
      <c r="A1163" s="112"/>
    </row>
    <row r="1164" spans="1:1" x14ac:dyDescent="0.3">
      <c r="A1164" s="112"/>
    </row>
    <row r="1165" spans="1:1" x14ac:dyDescent="0.3">
      <c r="A1165" s="112"/>
    </row>
    <row r="1166" spans="1:1" x14ac:dyDescent="0.3">
      <c r="A1166" s="112"/>
    </row>
    <row r="1167" spans="1:1" x14ac:dyDescent="0.3">
      <c r="A1167" s="112"/>
    </row>
    <row r="1168" spans="1:1" x14ac:dyDescent="0.3">
      <c r="A1168" s="112"/>
    </row>
    <row r="1169" spans="1:1" x14ac:dyDescent="0.3">
      <c r="A1169" s="112"/>
    </row>
    <row r="1170" spans="1:1" x14ac:dyDescent="0.3">
      <c r="A1170" s="112"/>
    </row>
    <row r="1171" spans="1:1" x14ac:dyDescent="0.3">
      <c r="A1171" s="112"/>
    </row>
    <row r="1172" spans="1:1" x14ac:dyDescent="0.3">
      <c r="A1172" s="112"/>
    </row>
    <row r="1173" spans="1:1" x14ac:dyDescent="0.3">
      <c r="A1173" s="112"/>
    </row>
    <row r="1174" spans="1:1" x14ac:dyDescent="0.3">
      <c r="A1174" s="112"/>
    </row>
    <row r="1175" spans="1:1" x14ac:dyDescent="0.3">
      <c r="A1175" s="112"/>
    </row>
    <row r="1176" spans="1:1" x14ac:dyDescent="0.3">
      <c r="A1176" s="112"/>
    </row>
    <row r="1177" spans="1:1" x14ac:dyDescent="0.3">
      <c r="A1177" s="112"/>
    </row>
    <row r="1178" spans="1:1" x14ac:dyDescent="0.3">
      <c r="A1178" s="112"/>
    </row>
    <row r="1179" spans="1:1" x14ac:dyDescent="0.3">
      <c r="A1179" s="112"/>
    </row>
    <row r="1180" spans="1:1" x14ac:dyDescent="0.3">
      <c r="A1180" s="112"/>
    </row>
    <row r="1181" spans="1:1" x14ac:dyDescent="0.3">
      <c r="A1181" s="112"/>
    </row>
    <row r="1182" spans="1:1" x14ac:dyDescent="0.3">
      <c r="A1182" s="112"/>
    </row>
    <row r="1183" spans="1:1" x14ac:dyDescent="0.3">
      <c r="A1183" s="112"/>
    </row>
    <row r="1184" spans="1:1" x14ac:dyDescent="0.3">
      <c r="A1184" s="112"/>
    </row>
    <row r="1185" spans="1:1" x14ac:dyDescent="0.3">
      <c r="A1185" s="112"/>
    </row>
    <row r="1186" spans="1:1" x14ac:dyDescent="0.3">
      <c r="A1186" s="112"/>
    </row>
    <row r="1187" spans="1:1" x14ac:dyDescent="0.3">
      <c r="A1187" s="112"/>
    </row>
    <row r="1188" spans="1:1" x14ac:dyDescent="0.3">
      <c r="A1188" s="112"/>
    </row>
    <row r="1189" spans="1:1" x14ac:dyDescent="0.3">
      <c r="A1189" s="112"/>
    </row>
    <row r="1190" spans="1:1" x14ac:dyDescent="0.3">
      <c r="A1190" s="112"/>
    </row>
    <row r="1191" spans="1:1" x14ac:dyDescent="0.3">
      <c r="A1191" s="112"/>
    </row>
    <row r="1192" spans="1:1" x14ac:dyDescent="0.3">
      <c r="A1192" s="112"/>
    </row>
    <row r="1193" spans="1:1" x14ac:dyDescent="0.3">
      <c r="A1193" s="112"/>
    </row>
    <row r="1194" spans="1:1" x14ac:dyDescent="0.3">
      <c r="A1194" s="112"/>
    </row>
    <row r="1195" spans="1:1" x14ac:dyDescent="0.3">
      <c r="A1195" s="112"/>
    </row>
    <row r="1196" spans="1:1" x14ac:dyDescent="0.3">
      <c r="A1196" s="112"/>
    </row>
    <row r="1197" spans="1:1" x14ac:dyDescent="0.3">
      <c r="A1197" s="112"/>
    </row>
    <row r="1198" spans="1:1" x14ac:dyDescent="0.3">
      <c r="A1198" s="112"/>
    </row>
    <row r="1199" spans="1:1" x14ac:dyDescent="0.3">
      <c r="A1199" s="112"/>
    </row>
    <row r="1200" spans="1:1" x14ac:dyDescent="0.3">
      <c r="A1200" s="112"/>
    </row>
    <row r="1201" spans="1:1" x14ac:dyDescent="0.3">
      <c r="A1201" s="112"/>
    </row>
    <row r="1202" spans="1:1" x14ac:dyDescent="0.3">
      <c r="A1202" s="112"/>
    </row>
    <row r="1203" spans="1:1" x14ac:dyDescent="0.3">
      <c r="A1203" s="112"/>
    </row>
    <row r="1204" spans="1:1" x14ac:dyDescent="0.3">
      <c r="A1204" s="112"/>
    </row>
    <row r="1205" spans="1:1" x14ac:dyDescent="0.3">
      <c r="A1205" s="112"/>
    </row>
    <row r="1206" spans="1:1" x14ac:dyDescent="0.3">
      <c r="A1206" s="112"/>
    </row>
    <row r="1207" spans="1:1" x14ac:dyDescent="0.3">
      <c r="A1207" s="112"/>
    </row>
    <row r="1208" spans="1:1" x14ac:dyDescent="0.3">
      <c r="A1208" s="112"/>
    </row>
    <row r="1209" spans="1:1" x14ac:dyDescent="0.3">
      <c r="A1209" s="112"/>
    </row>
    <row r="1210" spans="1:1" x14ac:dyDescent="0.3">
      <c r="A1210" s="112"/>
    </row>
    <row r="1211" spans="1:1" x14ac:dyDescent="0.3">
      <c r="A1211" s="112"/>
    </row>
    <row r="1212" spans="1:1" x14ac:dyDescent="0.3">
      <c r="A1212" s="112"/>
    </row>
    <row r="1213" spans="1:1" x14ac:dyDescent="0.3">
      <c r="A1213" s="112"/>
    </row>
    <row r="1214" spans="1:1" x14ac:dyDescent="0.3">
      <c r="A1214" s="112"/>
    </row>
    <row r="1215" spans="1:1" x14ac:dyDescent="0.3">
      <c r="A1215" s="112"/>
    </row>
    <row r="1216" spans="1:1" x14ac:dyDescent="0.3">
      <c r="A1216" s="112"/>
    </row>
    <row r="1217" spans="1:1" x14ac:dyDescent="0.3">
      <c r="A1217" s="112"/>
    </row>
    <row r="1218" spans="1:1" x14ac:dyDescent="0.3">
      <c r="A1218" s="112"/>
    </row>
    <row r="1219" spans="1:1" x14ac:dyDescent="0.3">
      <c r="A1219" s="112"/>
    </row>
    <row r="1220" spans="1:1" x14ac:dyDescent="0.3">
      <c r="A1220" s="112"/>
    </row>
    <row r="1221" spans="1:1" x14ac:dyDescent="0.3">
      <c r="A1221" s="112"/>
    </row>
    <row r="1222" spans="1:1" x14ac:dyDescent="0.3">
      <c r="A1222" s="112"/>
    </row>
    <row r="1223" spans="1:1" x14ac:dyDescent="0.3">
      <c r="A1223" s="112"/>
    </row>
    <row r="1224" spans="1:1" x14ac:dyDescent="0.3">
      <c r="A1224" s="112"/>
    </row>
    <row r="1225" spans="1:1" x14ac:dyDescent="0.3">
      <c r="A1225" s="112"/>
    </row>
    <row r="1226" spans="1:1" x14ac:dyDescent="0.3">
      <c r="A1226" s="112"/>
    </row>
    <row r="1227" spans="1:1" x14ac:dyDescent="0.3">
      <c r="A1227" s="112"/>
    </row>
    <row r="1228" spans="1:1" x14ac:dyDescent="0.3">
      <c r="A1228" s="112"/>
    </row>
    <row r="1229" spans="1:1" x14ac:dyDescent="0.3">
      <c r="A1229" s="112"/>
    </row>
    <row r="1230" spans="1:1" x14ac:dyDescent="0.3">
      <c r="A1230" s="112"/>
    </row>
    <row r="1231" spans="1:1" x14ac:dyDescent="0.3">
      <c r="A1231" s="112"/>
    </row>
    <row r="1232" spans="1:1" x14ac:dyDescent="0.3">
      <c r="A1232" s="112"/>
    </row>
    <row r="1233" spans="1:1" x14ac:dyDescent="0.3">
      <c r="A1233" s="112"/>
    </row>
    <row r="1234" spans="1:1" x14ac:dyDescent="0.3">
      <c r="A1234" s="112"/>
    </row>
    <row r="1235" spans="1:1" x14ac:dyDescent="0.3">
      <c r="A1235" s="112"/>
    </row>
    <row r="1236" spans="1:1" x14ac:dyDescent="0.3">
      <c r="A1236" s="112"/>
    </row>
    <row r="1237" spans="1:1" x14ac:dyDescent="0.3">
      <c r="A1237" s="112"/>
    </row>
    <row r="1238" spans="1:1" x14ac:dyDescent="0.3">
      <c r="A1238" s="112"/>
    </row>
    <row r="1239" spans="1:1" x14ac:dyDescent="0.3">
      <c r="A1239" s="112"/>
    </row>
    <row r="1240" spans="1:1" x14ac:dyDescent="0.3">
      <c r="A1240" s="112"/>
    </row>
    <row r="1241" spans="1:1" x14ac:dyDescent="0.3">
      <c r="A1241" s="112"/>
    </row>
    <row r="1242" spans="1:1" x14ac:dyDescent="0.3">
      <c r="A1242" s="112"/>
    </row>
    <row r="1243" spans="1:1" x14ac:dyDescent="0.3">
      <c r="A1243" s="112"/>
    </row>
    <row r="1244" spans="1:1" x14ac:dyDescent="0.3">
      <c r="A1244" s="112"/>
    </row>
    <row r="1245" spans="1:1" x14ac:dyDescent="0.3">
      <c r="A1245" s="112"/>
    </row>
    <row r="1246" spans="1:1" x14ac:dyDescent="0.3">
      <c r="A1246" s="112"/>
    </row>
    <row r="1247" spans="1:1" x14ac:dyDescent="0.3">
      <c r="A1247" s="112"/>
    </row>
    <row r="1248" spans="1:1" x14ac:dyDescent="0.3">
      <c r="A1248" s="112"/>
    </row>
    <row r="1249" spans="1:1" x14ac:dyDescent="0.3">
      <c r="A1249" s="112"/>
    </row>
    <row r="1250" spans="1:1" x14ac:dyDescent="0.3">
      <c r="A1250" s="112"/>
    </row>
    <row r="1251" spans="1:1" x14ac:dyDescent="0.3">
      <c r="A1251" s="112"/>
    </row>
    <row r="1252" spans="1:1" x14ac:dyDescent="0.3">
      <c r="A1252" s="112"/>
    </row>
    <row r="1253" spans="1:1" x14ac:dyDescent="0.3">
      <c r="A1253" s="112"/>
    </row>
    <row r="1254" spans="1:1" x14ac:dyDescent="0.3">
      <c r="A1254" s="112"/>
    </row>
    <row r="1255" spans="1:1" x14ac:dyDescent="0.3">
      <c r="A1255" s="112"/>
    </row>
    <row r="1256" spans="1:1" x14ac:dyDescent="0.3">
      <c r="A1256" s="112"/>
    </row>
    <row r="1257" spans="1:1" x14ac:dyDescent="0.3">
      <c r="A1257" s="112"/>
    </row>
    <row r="1258" spans="1:1" x14ac:dyDescent="0.3">
      <c r="A1258" s="112"/>
    </row>
    <row r="1259" spans="1:1" x14ac:dyDescent="0.3">
      <c r="A1259" s="112"/>
    </row>
    <row r="1260" spans="1:1" x14ac:dyDescent="0.3">
      <c r="A1260" s="112"/>
    </row>
    <row r="1261" spans="1:1" x14ac:dyDescent="0.3">
      <c r="A1261" s="112"/>
    </row>
    <row r="1262" spans="1:1" x14ac:dyDescent="0.3">
      <c r="A1262" s="112"/>
    </row>
    <row r="1263" spans="1:1" x14ac:dyDescent="0.3">
      <c r="A1263" s="112"/>
    </row>
    <row r="1264" spans="1:1" x14ac:dyDescent="0.3">
      <c r="A1264" s="112"/>
    </row>
    <row r="1265" spans="1:1" x14ac:dyDescent="0.3">
      <c r="A1265" s="112"/>
    </row>
    <row r="1266" spans="1:1" x14ac:dyDescent="0.3">
      <c r="A1266" s="112"/>
    </row>
    <row r="1267" spans="1:1" x14ac:dyDescent="0.3">
      <c r="A1267" s="112"/>
    </row>
    <row r="1268" spans="1:1" x14ac:dyDescent="0.3">
      <c r="A1268" s="112"/>
    </row>
    <row r="1269" spans="1:1" x14ac:dyDescent="0.3">
      <c r="A1269" s="112"/>
    </row>
    <row r="1270" spans="1:1" x14ac:dyDescent="0.3">
      <c r="A1270" s="112"/>
    </row>
    <row r="1271" spans="1:1" x14ac:dyDescent="0.3">
      <c r="A1271" s="112"/>
    </row>
    <row r="1272" spans="1:1" x14ac:dyDescent="0.3">
      <c r="A1272" s="112"/>
    </row>
    <row r="1273" spans="1:1" x14ac:dyDescent="0.3">
      <c r="A1273" s="112"/>
    </row>
    <row r="1274" spans="1:1" x14ac:dyDescent="0.3">
      <c r="A1274" s="112"/>
    </row>
    <row r="1275" spans="1:1" x14ac:dyDescent="0.3">
      <c r="A1275" s="112"/>
    </row>
    <row r="1276" spans="1:1" x14ac:dyDescent="0.3">
      <c r="A1276" s="112"/>
    </row>
    <row r="1277" spans="1:1" x14ac:dyDescent="0.3">
      <c r="A1277" s="112"/>
    </row>
    <row r="1278" spans="1:1" x14ac:dyDescent="0.3">
      <c r="A1278" s="112"/>
    </row>
    <row r="1279" spans="1:1" x14ac:dyDescent="0.3">
      <c r="A1279" s="112"/>
    </row>
    <row r="1280" spans="1:1" x14ac:dyDescent="0.3">
      <c r="A1280" s="112"/>
    </row>
    <row r="1281" spans="1:1" x14ac:dyDescent="0.3">
      <c r="A1281" s="112"/>
    </row>
    <row r="1282" spans="1:1" x14ac:dyDescent="0.3">
      <c r="A1282" s="112"/>
    </row>
    <row r="1283" spans="1:1" x14ac:dyDescent="0.3">
      <c r="A1283" s="112"/>
    </row>
    <row r="1284" spans="1:1" x14ac:dyDescent="0.3">
      <c r="A1284" s="112"/>
    </row>
    <row r="1285" spans="1:1" x14ac:dyDescent="0.3">
      <c r="A1285" s="112"/>
    </row>
    <row r="1286" spans="1:1" x14ac:dyDescent="0.3">
      <c r="A1286" s="112"/>
    </row>
    <row r="1287" spans="1:1" x14ac:dyDescent="0.3">
      <c r="A1287" s="112"/>
    </row>
    <row r="1288" spans="1:1" x14ac:dyDescent="0.3">
      <c r="A1288" s="112"/>
    </row>
    <row r="1289" spans="1:1" x14ac:dyDescent="0.3">
      <c r="A1289" s="112"/>
    </row>
    <row r="1290" spans="1:1" x14ac:dyDescent="0.3">
      <c r="A1290" s="112"/>
    </row>
    <row r="1291" spans="1:1" x14ac:dyDescent="0.3">
      <c r="A1291" s="112"/>
    </row>
    <row r="1292" spans="1:1" x14ac:dyDescent="0.3">
      <c r="A1292" s="112"/>
    </row>
    <row r="1293" spans="1:1" x14ac:dyDescent="0.3">
      <c r="A1293" s="112"/>
    </row>
    <row r="1294" spans="1:1" x14ac:dyDescent="0.3">
      <c r="A1294" s="112"/>
    </row>
    <row r="1295" spans="1:1" x14ac:dyDescent="0.3">
      <c r="A1295" s="112"/>
    </row>
    <row r="1296" spans="1:1" x14ac:dyDescent="0.3">
      <c r="A1296" s="112"/>
    </row>
    <row r="1297" spans="1:1" x14ac:dyDescent="0.3">
      <c r="A1297" s="112"/>
    </row>
    <row r="1298" spans="1:1" x14ac:dyDescent="0.3">
      <c r="A1298" s="112"/>
    </row>
    <row r="1299" spans="1:1" x14ac:dyDescent="0.3">
      <c r="A1299" s="112"/>
    </row>
    <row r="1300" spans="1:1" x14ac:dyDescent="0.3">
      <c r="A1300" s="112"/>
    </row>
    <row r="1301" spans="1:1" x14ac:dyDescent="0.3">
      <c r="A1301" s="112"/>
    </row>
    <row r="1302" spans="1:1" x14ac:dyDescent="0.3">
      <c r="A1302" s="112"/>
    </row>
    <row r="1303" spans="1:1" x14ac:dyDescent="0.3">
      <c r="A1303" s="112"/>
    </row>
    <row r="1304" spans="1:1" x14ac:dyDescent="0.3">
      <c r="A1304" s="112"/>
    </row>
    <row r="1305" spans="1:1" x14ac:dyDescent="0.3">
      <c r="A1305" s="112"/>
    </row>
    <row r="1306" spans="1:1" x14ac:dyDescent="0.3">
      <c r="A1306" s="112"/>
    </row>
    <row r="1307" spans="1:1" x14ac:dyDescent="0.3">
      <c r="A1307" s="112"/>
    </row>
    <row r="1308" spans="1:1" x14ac:dyDescent="0.3">
      <c r="A1308" s="112"/>
    </row>
    <row r="1309" spans="1:1" x14ac:dyDescent="0.3">
      <c r="A1309" s="112"/>
    </row>
    <row r="1310" spans="1:1" x14ac:dyDescent="0.3">
      <c r="A1310" s="112"/>
    </row>
    <row r="1311" spans="1:1" x14ac:dyDescent="0.3">
      <c r="A1311" s="112"/>
    </row>
    <row r="1312" spans="1:1" x14ac:dyDescent="0.3">
      <c r="A1312" s="112"/>
    </row>
    <row r="1313" spans="1:1" x14ac:dyDescent="0.3">
      <c r="A1313" s="112"/>
    </row>
    <row r="1314" spans="1:1" x14ac:dyDescent="0.3">
      <c r="A1314" s="112"/>
    </row>
    <row r="1315" spans="1:1" x14ac:dyDescent="0.3">
      <c r="A1315" s="112"/>
    </row>
    <row r="1316" spans="1:1" x14ac:dyDescent="0.3">
      <c r="A1316" s="112"/>
    </row>
    <row r="1317" spans="1:1" x14ac:dyDescent="0.3">
      <c r="A1317" s="112"/>
    </row>
    <row r="1318" spans="1:1" x14ac:dyDescent="0.3">
      <c r="A1318" s="112"/>
    </row>
    <row r="1319" spans="1:1" x14ac:dyDescent="0.3">
      <c r="A1319" s="112"/>
    </row>
    <row r="1320" spans="1:1" x14ac:dyDescent="0.3">
      <c r="A1320" s="112"/>
    </row>
    <row r="1321" spans="1:1" x14ac:dyDescent="0.3">
      <c r="A1321" s="112"/>
    </row>
    <row r="1322" spans="1:1" x14ac:dyDescent="0.3">
      <c r="A1322" s="112"/>
    </row>
    <row r="1323" spans="1:1" x14ac:dyDescent="0.3">
      <c r="A1323" s="112"/>
    </row>
    <row r="1324" spans="1:1" x14ac:dyDescent="0.3">
      <c r="A1324" s="112"/>
    </row>
    <row r="1325" spans="1:1" x14ac:dyDescent="0.3">
      <c r="A1325" s="112"/>
    </row>
    <row r="1326" spans="1:1" x14ac:dyDescent="0.3">
      <c r="A1326" s="112"/>
    </row>
    <row r="1327" spans="1:1" x14ac:dyDescent="0.3">
      <c r="A1327" s="112"/>
    </row>
    <row r="1328" spans="1:1" x14ac:dyDescent="0.3">
      <c r="A1328" s="112"/>
    </row>
    <row r="1329" spans="1:1" x14ac:dyDescent="0.3">
      <c r="A1329" s="112"/>
    </row>
    <row r="1330" spans="1:1" x14ac:dyDescent="0.3">
      <c r="A1330" s="112"/>
    </row>
    <row r="1331" spans="1:1" x14ac:dyDescent="0.3">
      <c r="A1331" s="112"/>
    </row>
    <row r="1332" spans="1:1" x14ac:dyDescent="0.3">
      <c r="A1332" s="112"/>
    </row>
    <row r="1333" spans="1:1" x14ac:dyDescent="0.3">
      <c r="A1333" s="112"/>
    </row>
    <row r="1334" spans="1:1" x14ac:dyDescent="0.3">
      <c r="A1334" s="112"/>
    </row>
    <row r="1335" spans="1:1" x14ac:dyDescent="0.3">
      <c r="A1335" s="112"/>
    </row>
    <row r="1336" spans="1:1" x14ac:dyDescent="0.3">
      <c r="A1336" s="112"/>
    </row>
    <row r="1337" spans="1:1" x14ac:dyDescent="0.3">
      <c r="A1337" s="112"/>
    </row>
    <row r="1338" spans="1:1" x14ac:dyDescent="0.3">
      <c r="A1338" s="112"/>
    </row>
    <row r="1339" spans="1:1" x14ac:dyDescent="0.3">
      <c r="A1339" s="112"/>
    </row>
    <row r="1340" spans="1:1" x14ac:dyDescent="0.3">
      <c r="A1340" s="112"/>
    </row>
    <row r="1341" spans="1:1" x14ac:dyDescent="0.3">
      <c r="A1341" s="112"/>
    </row>
    <row r="1342" spans="1:1" x14ac:dyDescent="0.3">
      <c r="A1342" s="112"/>
    </row>
    <row r="1343" spans="1:1" x14ac:dyDescent="0.3">
      <c r="A1343" s="112"/>
    </row>
    <row r="1344" spans="1:1" x14ac:dyDescent="0.3">
      <c r="A1344" s="112"/>
    </row>
    <row r="1345" spans="1:1" x14ac:dyDescent="0.3">
      <c r="A1345" s="112"/>
    </row>
    <row r="1346" spans="1:1" x14ac:dyDescent="0.3">
      <c r="A1346" s="112"/>
    </row>
    <row r="1347" spans="1:1" x14ac:dyDescent="0.3">
      <c r="A1347" s="112"/>
    </row>
    <row r="1348" spans="1:1" x14ac:dyDescent="0.3">
      <c r="A1348" s="112"/>
    </row>
    <row r="1349" spans="1:1" x14ac:dyDescent="0.3">
      <c r="A1349" s="112"/>
    </row>
    <row r="1350" spans="1:1" x14ac:dyDescent="0.3">
      <c r="A1350" s="112"/>
    </row>
    <row r="1351" spans="1:1" x14ac:dyDescent="0.3">
      <c r="A1351" s="112"/>
    </row>
    <row r="1352" spans="1:1" x14ac:dyDescent="0.3">
      <c r="A1352" s="112"/>
    </row>
    <row r="1353" spans="1:1" x14ac:dyDescent="0.3">
      <c r="A1353" s="112"/>
    </row>
    <row r="1354" spans="1:1" x14ac:dyDescent="0.3">
      <c r="A1354" s="112"/>
    </row>
    <row r="1355" spans="1:1" x14ac:dyDescent="0.3">
      <c r="A1355" s="112"/>
    </row>
    <row r="1356" spans="1:1" x14ac:dyDescent="0.3">
      <c r="A1356" s="112"/>
    </row>
    <row r="1357" spans="1:1" x14ac:dyDescent="0.3">
      <c r="A1357" s="112"/>
    </row>
    <row r="1358" spans="1:1" x14ac:dyDescent="0.3">
      <c r="A1358" s="112"/>
    </row>
    <row r="1359" spans="1:1" x14ac:dyDescent="0.3">
      <c r="A1359" s="112"/>
    </row>
    <row r="1360" spans="1:1" x14ac:dyDescent="0.3">
      <c r="A1360" s="112"/>
    </row>
    <row r="1361" spans="1:1" x14ac:dyDescent="0.3">
      <c r="A1361" s="112"/>
    </row>
    <row r="1362" spans="1:1" x14ac:dyDescent="0.3">
      <c r="A1362" s="112"/>
    </row>
    <row r="1363" spans="1:1" x14ac:dyDescent="0.3">
      <c r="A1363" s="112"/>
    </row>
    <row r="1364" spans="1:1" x14ac:dyDescent="0.3">
      <c r="A1364" s="112"/>
    </row>
    <row r="1365" spans="1:1" x14ac:dyDescent="0.3">
      <c r="A1365" s="112"/>
    </row>
    <row r="1366" spans="1:1" x14ac:dyDescent="0.3">
      <c r="A1366" s="112"/>
    </row>
    <row r="1367" spans="1:1" x14ac:dyDescent="0.3">
      <c r="A1367" s="112"/>
    </row>
    <row r="1368" spans="1:1" x14ac:dyDescent="0.3">
      <c r="A1368" s="112"/>
    </row>
    <row r="1369" spans="1:1" x14ac:dyDescent="0.3">
      <c r="A1369" s="112"/>
    </row>
    <row r="1370" spans="1:1" x14ac:dyDescent="0.3">
      <c r="A1370" s="112"/>
    </row>
    <row r="1371" spans="1:1" x14ac:dyDescent="0.3">
      <c r="A1371" s="112"/>
    </row>
    <row r="1372" spans="1:1" x14ac:dyDescent="0.3">
      <c r="A1372" s="112"/>
    </row>
    <row r="1373" spans="1:1" x14ac:dyDescent="0.3">
      <c r="A1373" s="112"/>
    </row>
    <row r="1374" spans="1:1" x14ac:dyDescent="0.3">
      <c r="A1374" s="112"/>
    </row>
    <row r="1375" spans="1:1" x14ac:dyDescent="0.3">
      <c r="A1375" s="112"/>
    </row>
    <row r="1376" spans="1:1" x14ac:dyDescent="0.3">
      <c r="A1376" s="112"/>
    </row>
    <row r="1377" spans="1:1" x14ac:dyDescent="0.3">
      <c r="A1377" s="112"/>
    </row>
    <row r="1378" spans="1:1" x14ac:dyDescent="0.3">
      <c r="A1378" s="112"/>
    </row>
    <row r="1379" spans="1:1" x14ac:dyDescent="0.3">
      <c r="A1379" s="112"/>
    </row>
    <row r="1380" spans="1:1" x14ac:dyDescent="0.3">
      <c r="A1380" s="112"/>
    </row>
    <row r="1381" spans="1:1" x14ac:dyDescent="0.3">
      <c r="A1381" s="112"/>
    </row>
    <row r="1382" spans="1:1" x14ac:dyDescent="0.3">
      <c r="A1382" s="112"/>
    </row>
    <row r="1383" spans="1:1" x14ac:dyDescent="0.3">
      <c r="A1383" s="112"/>
    </row>
    <row r="1384" spans="1:1" x14ac:dyDescent="0.3">
      <c r="A1384" s="112"/>
    </row>
    <row r="1385" spans="1:1" x14ac:dyDescent="0.3">
      <c r="A1385" s="112"/>
    </row>
    <row r="1386" spans="1:1" x14ac:dyDescent="0.3">
      <c r="A1386" s="112"/>
    </row>
    <row r="1387" spans="1:1" x14ac:dyDescent="0.3">
      <c r="A1387" s="112"/>
    </row>
    <row r="1388" spans="1:1" x14ac:dyDescent="0.3">
      <c r="A1388" s="112"/>
    </row>
    <row r="1389" spans="1:1" x14ac:dyDescent="0.3">
      <c r="A1389" s="112"/>
    </row>
    <row r="1390" spans="1:1" x14ac:dyDescent="0.3">
      <c r="A1390" s="112"/>
    </row>
    <row r="1391" spans="1:1" x14ac:dyDescent="0.3">
      <c r="A1391" s="112"/>
    </row>
    <row r="1392" spans="1:1" x14ac:dyDescent="0.3">
      <c r="A1392" s="112"/>
    </row>
    <row r="1393" spans="1:1" x14ac:dyDescent="0.3">
      <c r="A1393" s="112"/>
    </row>
    <row r="1394" spans="1:1" x14ac:dyDescent="0.3">
      <c r="A1394" s="112"/>
    </row>
    <row r="1395" spans="1:1" x14ac:dyDescent="0.3">
      <c r="A1395" s="112"/>
    </row>
    <row r="1396" spans="1:1" x14ac:dyDescent="0.3">
      <c r="A1396" s="112"/>
    </row>
    <row r="1397" spans="1:1" x14ac:dyDescent="0.3">
      <c r="A1397" s="112"/>
    </row>
    <row r="1398" spans="1:1" x14ac:dyDescent="0.3">
      <c r="A1398" s="112"/>
    </row>
    <row r="1399" spans="1:1" x14ac:dyDescent="0.3">
      <c r="A1399" s="112"/>
    </row>
    <row r="1400" spans="1:1" x14ac:dyDescent="0.3">
      <c r="A1400" s="112"/>
    </row>
    <row r="1401" spans="1:1" x14ac:dyDescent="0.3">
      <c r="A1401" s="112"/>
    </row>
    <row r="1402" spans="1:1" x14ac:dyDescent="0.3">
      <c r="A1402" s="112"/>
    </row>
    <row r="1403" spans="1:1" x14ac:dyDescent="0.3">
      <c r="A1403" s="112"/>
    </row>
    <row r="1404" spans="1:1" x14ac:dyDescent="0.3">
      <c r="A1404" s="112"/>
    </row>
    <row r="1405" spans="1:1" x14ac:dyDescent="0.3">
      <c r="A1405" s="112"/>
    </row>
    <row r="1406" spans="1:1" x14ac:dyDescent="0.3">
      <c r="A1406" s="112"/>
    </row>
    <row r="1407" spans="1:1" x14ac:dyDescent="0.3">
      <c r="A1407" s="112"/>
    </row>
    <row r="1408" spans="1:1" x14ac:dyDescent="0.3">
      <c r="A1408" s="112"/>
    </row>
    <row r="1409" spans="1:1" x14ac:dyDescent="0.3">
      <c r="A1409" s="112"/>
    </row>
    <row r="1410" spans="1:1" x14ac:dyDescent="0.3">
      <c r="A1410" s="112"/>
    </row>
    <row r="1411" spans="1:1" x14ac:dyDescent="0.3">
      <c r="A1411" s="112"/>
    </row>
    <row r="1412" spans="1:1" x14ac:dyDescent="0.3">
      <c r="A1412" s="112"/>
    </row>
    <row r="1413" spans="1:1" x14ac:dyDescent="0.3">
      <c r="A1413" s="112"/>
    </row>
    <row r="1414" spans="1:1" x14ac:dyDescent="0.3">
      <c r="A1414" s="112"/>
    </row>
    <row r="1415" spans="1:1" x14ac:dyDescent="0.3">
      <c r="A1415" s="112"/>
    </row>
    <row r="1416" spans="1:1" x14ac:dyDescent="0.3">
      <c r="A1416" s="112"/>
    </row>
    <row r="1417" spans="1:1" x14ac:dyDescent="0.3">
      <c r="A1417" s="112"/>
    </row>
    <row r="1418" spans="1:1" x14ac:dyDescent="0.3">
      <c r="A1418" s="112"/>
    </row>
    <row r="1419" spans="1:1" x14ac:dyDescent="0.3">
      <c r="A1419" s="112"/>
    </row>
    <row r="1420" spans="1:1" x14ac:dyDescent="0.3">
      <c r="A1420" s="112"/>
    </row>
    <row r="1421" spans="1:1" x14ac:dyDescent="0.3">
      <c r="A1421" s="112"/>
    </row>
    <row r="1422" spans="1:1" x14ac:dyDescent="0.3">
      <c r="A1422" s="112"/>
    </row>
    <row r="1423" spans="1:1" x14ac:dyDescent="0.3">
      <c r="A1423" s="112"/>
    </row>
    <row r="1424" spans="1:1" x14ac:dyDescent="0.3">
      <c r="A1424" s="112"/>
    </row>
    <row r="1425" spans="1:1" x14ac:dyDescent="0.3">
      <c r="A1425" s="112"/>
    </row>
    <row r="1426" spans="1:1" x14ac:dyDescent="0.3">
      <c r="A1426" s="112"/>
    </row>
    <row r="1427" spans="1:1" x14ac:dyDescent="0.3">
      <c r="A1427" s="112"/>
    </row>
    <row r="1428" spans="1:1" x14ac:dyDescent="0.3">
      <c r="A1428" s="112"/>
    </row>
    <row r="1429" spans="1:1" x14ac:dyDescent="0.3">
      <c r="A1429" s="112"/>
    </row>
    <row r="1430" spans="1:1" x14ac:dyDescent="0.3">
      <c r="A1430" s="112"/>
    </row>
    <row r="1431" spans="1:1" x14ac:dyDescent="0.3">
      <c r="A1431" s="112"/>
    </row>
    <row r="1432" spans="1:1" x14ac:dyDescent="0.3">
      <c r="A1432" s="112"/>
    </row>
    <row r="1433" spans="1:1" x14ac:dyDescent="0.3">
      <c r="A1433" s="112"/>
    </row>
    <row r="1434" spans="1:1" x14ac:dyDescent="0.3">
      <c r="A1434" s="112"/>
    </row>
    <row r="1435" spans="1:1" x14ac:dyDescent="0.3">
      <c r="A1435" s="112"/>
    </row>
    <row r="1436" spans="1:1" x14ac:dyDescent="0.3">
      <c r="A1436" s="112"/>
    </row>
    <row r="1437" spans="1:1" x14ac:dyDescent="0.3">
      <c r="A1437" s="112"/>
    </row>
    <row r="1438" spans="1:1" x14ac:dyDescent="0.3">
      <c r="A1438" s="112"/>
    </row>
    <row r="1439" spans="1:1" x14ac:dyDescent="0.3">
      <c r="A1439" s="112"/>
    </row>
    <row r="1440" spans="1:1" x14ac:dyDescent="0.3">
      <c r="A1440" s="112"/>
    </row>
    <row r="1441" spans="1:1" x14ac:dyDescent="0.3">
      <c r="A1441" s="112"/>
    </row>
    <row r="1442" spans="1:1" x14ac:dyDescent="0.3">
      <c r="A1442" s="112"/>
    </row>
    <row r="1443" spans="1:1" x14ac:dyDescent="0.3">
      <c r="A1443" s="112"/>
    </row>
    <row r="1444" spans="1:1" x14ac:dyDescent="0.3">
      <c r="A1444" s="112"/>
    </row>
    <row r="1445" spans="1:1" x14ac:dyDescent="0.3">
      <c r="A1445" s="112"/>
    </row>
    <row r="1446" spans="1:1" x14ac:dyDescent="0.3">
      <c r="A1446" s="112"/>
    </row>
    <row r="1447" spans="1:1" x14ac:dyDescent="0.3">
      <c r="A1447" s="112"/>
    </row>
    <row r="1448" spans="1:1" x14ac:dyDescent="0.3">
      <c r="A1448" s="112"/>
    </row>
    <row r="1449" spans="1:1" x14ac:dyDescent="0.3">
      <c r="A1449" s="112"/>
    </row>
    <row r="1450" spans="1:1" x14ac:dyDescent="0.3">
      <c r="A1450" s="112"/>
    </row>
    <row r="1451" spans="1:1" x14ac:dyDescent="0.3">
      <c r="A1451" s="112"/>
    </row>
    <row r="1452" spans="1:1" x14ac:dyDescent="0.3">
      <c r="A1452" s="112"/>
    </row>
    <row r="1453" spans="1:1" x14ac:dyDescent="0.3">
      <c r="A1453" s="112"/>
    </row>
    <row r="1454" spans="1:1" x14ac:dyDescent="0.3">
      <c r="A1454" s="112"/>
    </row>
    <row r="1455" spans="1:1" x14ac:dyDescent="0.3">
      <c r="A1455" s="112"/>
    </row>
    <row r="1456" spans="1:1" x14ac:dyDescent="0.3">
      <c r="A1456" s="112"/>
    </row>
    <row r="1457" spans="1:1" x14ac:dyDescent="0.3">
      <c r="A1457" s="112"/>
    </row>
    <row r="1458" spans="1:1" x14ac:dyDescent="0.3">
      <c r="A1458" s="112"/>
    </row>
    <row r="1459" spans="1:1" x14ac:dyDescent="0.3">
      <c r="A1459" s="112"/>
    </row>
    <row r="1460" spans="1:1" x14ac:dyDescent="0.3">
      <c r="A1460" s="112"/>
    </row>
    <row r="1461" spans="1:1" x14ac:dyDescent="0.3">
      <c r="A1461" s="112"/>
    </row>
    <row r="1462" spans="1:1" x14ac:dyDescent="0.3">
      <c r="A1462" s="112"/>
    </row>
    <row r="1463" spans="1:1" x14ac:dyDescent="0.3">
      <c r="A1463" s="112"/>
    </row>
    <row r="1464" spans="1:1" x14ac:dyDescent="0.3">
      <c r="A1464" s="112"/>
    </row>
    <row r="1465" spans="1:1" x14ac:dyDescent="0.3">
      <c r="A1465" s="112"/>
    </row>
    <row r="1466" spans="1:1" x14ac:dyDescent="0.3">
      <c r="A1466" s="112"/>
    </row>
    <row r="1467" spans="1:1" x14ac:dyDescent="0.3">
      <c r="A1467" s="112"/>
    </row>
    <row r="1468" spans="1:1" x14ac:dyDescent="0.3">
      <c r="A1468" s="112"/>
    </row>
    <row r="1469" spans="1:1" x14ac:dyDescent="0.3">
      <c r="A1469" s="112"/>
    </row>
    <row r="1470" spans="1:1" x14ac:dyDescent="0.3">
      <c r="A1470" s="112"/>
    </row>
    <row r="1471" spans="1:1" x14ac:dyDescent="0.3">
      <c r="A1471" s="112"/>
    </row>
    <row r="1472" spans="1:1" x14ac:dyDescent="0.3">
      <c r="A1472" s="112"/>
    </row>
    <row r="1473" spans="1:1" x14ac:dyDescent="0.3">
      <c r="A1473" s="112"/>
    </row>
    <row r="1474" spans="1:1" x14ac:dyDescent="0.3">
      <c r="A1474" s="112"/>
    </row>
    <row r="1475" spans="1:1" x14ac:dyDescent="0.3">
      <c r="A1475" s="112"/>
    </row>
    <row r="1476" spans="1:1" x14ac:dyDescent="0.3">
      <c r="A1476" s="112"/>
    </row>
    <row r="1477" spans="1:1" x14ac:dyDescent="0.3">
      <c r="A1477" s="112"/>
    </row>
    <row r="1478" spans="1:1" x14ac:dyDescent="0.3">
      <c r="A1478" s="112"/>
    </row>
    <row r="1479" spans="1:1" x14ac:dyDescent="0.3">
      <c r="A1479" s="112"/>
    </row>
    <row r="1480" spans="1:1" x14ac:dyDescent="0.3">
      <c r="A1480" s="112"/>
    </row>
    <row r="1481" spans="1:1" x14ac:dyDescent="0.3">
      <c r="A1481" s="112"/>
    </row>
    <row r="1482" spans="1:1" x14ac:dyDescent="0.3">
      <c r="A1482" s="112"/>
    </row>
    <row r="1483" spans="1:1" x14ac:dyDescent="0.3">
      <c r="A1483" s="112"/>
    </row>
    <row r="1484" spans="1:1" x14ac:dyDescent="0.3">
      <c r="A1484" s="112"/>
    </row>
    <row r="1485" spans="1:1" x14ac:dyDescent="0.3">
      <c r="A1485" s="112"/>
    </row>
    <row r="1486" spans="1:1" x14ac:dyDescent="0.3">
      <c r="A1486" s="112"/>
    </row>
    <row r="1487" spans="1:1" x14ac:dyDescent="0.3">
      <c r="A1487" s="112"/>
    </row>
    <row r="1488" spans="1:1" x14ac:dyDescent="0.3">
      <c r="A1488" s="112"/>
    </row>
    <row r="1489" spans="1:1" x14ac:dyDescent="0.3">
      <c r="A1489" s="112"/>
    </row>
    <row r="1490" spans="1:1" x14ac:dyDescent="0.3">
      <c r="A1490" s="112"/>
    </row>
    <row r="1491" spans="1:1" x14ac:dyDescent="0.3">
      <c r="A1491" s="112"/>
    </row>
    <row r="1492" spans="1:1" x14ac:dyDescent="0.3">
      <c r="A1492" s="112"/>
    </row>
    <row r="1493" spans="1:1" x14ac:dyDescent="0.3">
      <c r="A1493" s="112"/>
    </row>
    <row r="1494" spans="1:1" x14ac:dyDescent="0.3">
      <c r="A1494" s="112"/>
    </row>
    <row r="1495" spans="1:1" x14ac:dyDescent="0.3">
      <c r="A1495" s="112"/>
    </row>
    <row r="1496" spans="1:1" x14ac:dyDescent="0.3">
      <c r="A1496" s="112"/>
    </row>
    <row r="1497" spans="1:1" x14ac:dyDescent="0.3">
      <c r="A1497" s="112"/>
    </row>
    <row r="1498" spans="1:1" x14ac:dyDescent="0.3">
      <c r="A1498" s="112"/>
    </row>
    <row r="1499" spans="1:1" x14ac:dyDescent="0.3">
      <c r="A1499" s="112"/>
    </row>
    <row r="1500" spans="1:1" x14ac:dyDescent="0.3">
      <c r="A1500" s="112"/>
    </row>
    <row r="1501" spans="1:1" x14ac:dyDescent="0.3">
      <c r="A1501" s="112"/>
    </row>
    <row r="1502" spans="1:1" x14ac:dyDescent="0.3">
      <c r="A1502" s="112"/>
    </row>
    <row r="1503" spans="1:1" x14ac:dyDescent="0.3">
      <c r="A1503" s="112"/>
    </row>
    <row r="1504" spans="1:1" x14ac:dyDescent="0.3">
      <c r="A1504" s="112"/>
    </row>
    <row r="1505" spans="1:1" x14ac:dyDescent="0.3">
      <c r="A1505" s="112"/>
    </row>
    <row r="1506" spans="1:1" x14ac:dyDescent="0.3">
      <c r="A1506" s="112"/>
    </row>
    <row r="1507" spans="1:1" x14ac:dyDescent="0.3">
      <c r="A1507" s="112"/>
    </row>
    <row r="1508" spans="1:1" x14ac:dyDescent="0.3">
      <c r="A1508" s="112"/>
    </row>
    <row r="1509" spans="1:1" x14ac:dyDescent="0.3">
      <c r="A1509" s="112"/>
    </row>
    <row r="1510" spans="1:1" x14ac:dyDescent="0.3">
      <c r="A1510" s="112"/>
    </row>
    <row r="1511" spans="1:1" x14ac:dyDescent="0.3">
      <c r="A1511" s="112"/>
    </row>
    <row r="1512" spans="1:1" x14ac:dyDescent="0.3">
      <c r="A1512" s="112"/>
    </row>
    <row r="1513" spans="1:1" x14ac:dyDescent="0.3">
      <c r="A1513" s="112"/>
    </row>
    <row r="1514" spans="1:1" x14ac:dyDescent="0.3">
      <c r="A1514" s="112"/>
    </row>
    <row r="1515" spans="1:1" x14ac:dyDescent="0.3">
      <c r="A1515" s="112"/>
    </row>
    <row r="1516" spans="1:1" x14ac:dyDescent="0.3">
      <c r="A1516" s="112"/>
    </row>
    <row r="1517" spans="1:1" x14ac:dyDescent="0.3">
      <c r="A1517" s="112"/>
    </row>
    <row r="1518" spans="1:1" x14ac:dyDescent="0.3">
      <c r="A1518" s="112"/>
    </row>
    <row r="1519" spans="1:1" x14ac:dyDescent="0.3">
      <c r="A1519" s="112"/>
    </row>
    <row r="1520" spans="1:1" x14ac:dyDescent="0.3">
      <c r="A1520" s="112"/>
    </row>
    <row r="1521" spans="1:1" x14ac:dyDescent="0.3">
      <c r="A1521" s="112"/>
    </row>
    <row r="1522" spans="1:1" x14ac:dyDescent="0.3">
      <c r="A1522" s="112"/>
    </row>
    <row r="1523" spans="1:1" x14ac:dyDescent="0.3">
      <c r="A1523" s="112"/>
    </row>
    <row r="1524" spans="1:1" x14ac:dyDescent="0.3">
      <c r="A1524" s="112"/>
    </row>
    <row r="1525" spans="1:1" x14ac:dyDescent="0.3">
      <c r="A1525" s="112"/>
    </row>
    <row r="1526" spans="1:1" x14ac:dyDescent="0.3">
      <c r="A1526" s="112"/>
    </row>
    <row r="1527" spans="1:1" x14ac:dyDescent="0.3">
      <c r="A1527" s="112"/>
    </row>
    <row r="1528" spans="1:1" x14ac:dyDescent="0.3">
      <c r="A1528" s="112"/>
    </row>
    <row r="1529" spans="1:1" x14ac:dyDescent="0.3">
      <c r="A1529" s="112"/>
    </row>
    <row r="1530" spans="1:1" x14ac:dyDescent="0.3">
      <c r="A1530" s="112"/>
    </row>
    <row r="1531" spans="1:1" x14ac:dyDescent="0.3">
      <c r="A1531" s="112"/>
    </row>
    <row r="1532" spans="1:1" x14ac:dyDescent="0.3">
      <c r="A1532" s="112"/>
    </row>
    <row r="1533" spans="1:1" x14ac:dyDescent="0.3">
      <c r="A1533" s="112"/>
    </row>
    <row r="1534" spans="1:1" x14ac:dyDescent="0.3">
      <c r="A1534" s="112"/>
    </row>
    <row r="1535" spans="1:1" x14ac:dyDescent="0.3">
      <c r="A1535" s="112"/>
    </row>
    <row r="1536" spans="1:1" x14ac:dyDescent="0.3">
      <c r="A1536" s="112"/>
    </row>
    <row r="1537" spans="1:1" x14ac:dyDescent="0.3">
      <c r="A1537" s="112"/>
    </row>
    <row r="1538" spans="1:1" x14ac:dyDescent="0.3">
      <c r="A1538" s="112"/>
    </row>
    <row r="1539" spans="1:1" x14ac:dyDescent="0.3">
      <c r="A1539" s="112"/>
    </row>
    <row r="1540" spans="1:1" x14ac:dyDescent="0.3">
      <c r="A1540" s="112"/>
    </row>
    <row r="1541" spans="1:1" x14ac:dyDescent="0.3">
      <c r="A1541" s="112"/>
    </row>
    <row r="1542" spans="1:1" x14ac:dyDescent="0.3">
      <c r="A1542" s="112"/>
    </row>
    <row r="1543" spans="1:1" x14ac:dyDescent="0.3">
      <c r="A1543" s="112"/>
    </row>
    <row r="1544" spans="1:1" x14ac:dyDescent="0.3">
      <c r="A1544" s="112"/>
    </row>
    <row r="1545" spans="1:1" x14ac:dyDescent="0.3">
      <c r="A1545" s="112"/>
    </row>
    <row r="1546" spans="1:1" x14ac:dyDescent="0.3">
      <c r="A1546" s="112"/>
    </row>
    <row r="1547" spans="1:1" x14ac:dyDescent="0.3">
      <c r="A1547" s="112"/>
    </row>
    <row r="1548" spans="1:1" x14ac:dyDescent="0.3">
      <c r="A1548" s="112"/>
    </row>
    <row r="1549" spans="1:1" x14ac:dyDescent="0.3">
      <c r="A1549" s="112"/>
    </row>
    <row r="1550" spans="1:1" x14ac:dyDescent="0.3">
      <c r="A1550" s="112"/>
    </row>
    <row r="1551" spans="1:1" x14ac:dyDescent="0.3">
      <c r="A1551" s="112"/>
    </row>
    <row r="1552" spans="1:1" x14ac:dyDescent="0.3">
      <c r="A1552" s="112"/>
    </row>
    <row r="1553" spans="1:1" x14ac:dyDescent="0.3">
      <c r="A1553" s="112"/>
    </row>
    <row r="1554" spans="1:1" x14ac:dyDescent="0.3">
      <c r="A1554" s="112"/>
    </row>
    <row r="1555" spans="1:1" x14ac:dyDescent="0.3">
      <c r="A1555" s="112"/>
    </row>
    <row r="1556" spans="1:1" x14ac:dyDescent="0.3">
      <c r="A1556" s="112"/>
    </row>
    <row r="1557" spans="1:1" x14ac:dyDescent="0.3">
      <c r="A1557" s="112"/>
    </row>
    <row r="1558" spans="1:1" x14ac:dyDescent="0.3">
      <c r="A1558" s="112"/>
    </row>
    <row r="1559" spans="1:1" x14ac:dyDescent="0.3">
      <c r="A1559" s="112"/>
    </row>
    <row r="1560" spans="1:1" x14ac:dyDescent="0.3">
      <c r="A1560" s="112"/>
    </row>
    <row r="1561" spans="1:1" x14ac:dyDescent="0.3">
      <c r="A1561" s="112"/>
    </row>
    <row r="1562" spans="1:1" x14ac:dyDescent="0.3">
      <c r="A1562" s="112"/>
    </row>
    <row r="1563" spans="1:1" x14ac:dyDescent="0.3">
      <c r="A1563" s="112"/>
    </row>
    <row r="1564" spans="1:1" x14ac:dyDescent="0.3">
      <c r="A1564" s="112"/>
    </row>
    <row r="1565" spans="1:1" x14ac:dyDescent="0.3">
      <c r="A1565" s="112"/>
    </row>
    <row r="1566" spans="1:1" x14ac:dyDescent="0.3">
      <c r="A1566" s="112"/>
    </row>
    <row r="1567" spans="1:1" x14ac:dyDescent="0.3">
      <c r="A1567" s="112"/>
    </row>
    <row r="1568" spans="1:1" x14ac:dyDescent="0.3">
      <c r="A1568" s="112"/>
    </row>
    <row r="1569" spans="1:1" x14ac:dyDescent="0.3">
      <c r="A1569" s="112"/>
    </row>
    <row r="1570" spans="1:1" x14ac:dyDescent="0.3">
      <c r="A1570" s="112"/>
    </row>
    <row r="1571" spans="1:1" x14ac:dyDescent="0.3">
      <c r="A1571" s="112"/>
    </row>
    <row r="1572" spans="1:1" x14ac:dyDescent="0.3">
      <c r="A1572" s="112"/>
    </row>
    <row r="1573" spans="1:1" x14ac:dyDescent="0.3">
      <c r="A1573" s="112"/>
    </row>
    <row r="1574" spans="1:1" x14ac:dyDescent="0.3">
      <c r="A1574" s="112"/>
    </row>
    <row r="1575" spans="1:1" x14ac:dyDescent="0.3">
      <c r="A1575" s="112"/>
    </row>
    <row r="1576" spans="1:1" x14ac:dyDescent="0.3">
      <c r="A1576" s="112"/>
    </row>
    <row r="1577" spans="1:1" x14ac:dyDescent="0.3">
      <c r="A1577" s="112"/>
    </row>
    <row r="1578" spans="1:1" x14ac:dyDescent="0.3">
      <c r="A1578" s="112"/>
    </row>
    <row r="1579" spans="1:1" x14ac:dyDescent="0.3">
      <c r="A1579" s="112"/>
    </row>
    <row r="1580" spans="1:1" x14ac:dyDescent="0.3">
      <c r="A1580" s="112"/>
    </row>
    <row r="1581" spans="1:1" x14ac:dyDescent="0.3">
      <c r="A1581" s="112"/>
    </row>
    <row r="1582" spans="1:1" x14ac:dyDescent="0.3">
      <c r="A1582" s="112"/>
    </row>
    <row r="1583" spans="1:1" x14ac:dyDescent="0.3">
      <c r="A1583" s="112"/>
    </row>
    <row r="1584" spans="1:1" x14ac:dyDescent="0.3">
      <c r="A1584" s="112"/>
    </row>
    <row r="1585" spans="1:1" x14ac:dyDescent="0.3">
      <c r="A1585" s="112"/>
    </row>
    <row r="1586" spans="1:1" x14ac:dyDescent="0.3">
      <c r="A1586" s="112"/>
    </row>
    <row r="1587" spans="1:1" x14ac:dyDescent="0.3">
      <c r="A1587" s="112"/>
    </row>
    <row r="1588" spans="1:1" x14ac:dyDescent="0.3">
      <c r="A1588" s="112"/>
    </row>
    <row r="1589" spans="1:1" x14ac:dyDescent="0.3">
      <c r="A1589" s="112"/>
    </row>
    <row r="1590" spans="1:1" x14ac:dyDescent="0.3">
      <c r="A1590" s="112"/>
    </row>
    <row r="1591" spans="1:1" x14ac:dyDescent="0.3">
      <c r="A1591" s="112"/>
    </row>
    <row r="1592" spans="1:1" x14ac:dyDescent="0.3">
      <c r="A1592" s="112"/>
    </row>
    <row r="1593" spans="1:1" x14ac:dyDescent="0.3">
      <c r="A1593" s="112"/>
    </row>
    <row r="1594" spans="1:1" x14ac:dyDescent="0.3">
      <c r="A1594" s="112"/>
    </row>
    <row r="1595" spans="1:1" x14ac:dyDescent="0.3">
      <c r="A1595" s="112"/>
    </row>
    <row r="1596" spans="1:1" x14ac:dyDescent="0.3">
      <c r="A1596" s="112"/>
    </row>
    <row r="1597" spans="1:1" x14ac:dyDescent="0.3">
      <c r="A1597" s="112"/>
    </row>
    <row r="1598" spans="1:1" x14ac:dyDescent="0.3">
      <c r="A1598" s="112"/>
    </row>
    <row r="1599" spans="1:1" x14ac:dyDescent="0.3">
      <c r="A1599" s="112"/>
    </row>
    <row r="1600" spans="1:1" x14ac:dyDescent="0.3">
      <c r="A1600" s="112"/>
    </row>
    <row r="1601" spans="1:1" x14ac:dyDescent="0.3">
      <c r="A1601" s="112"/>
    </row>
    <row r="1602" spans="1:1" x14ac:dyDescent="0.3">
      <c r="A1602" s="112"/>
    </row>
    <row r="1603" spans="1:1" x14ac:dyDescent="0.3">
      <c r="A1603" s="112"/>
    </row>
    <row r="1604" spans="1:1" x14ac:dyDescent="0.3">
      <c r="A1604" s="112"/>
    </row>
    <row r="1605" spans="1:1" x14ac:dyDescent="0.3">
      <c r="A1605" s="112"/>
    </row>
    <row r="1606" spans="1:1" x14ac:dyDescent="0.3">
      <c r="A1606" s="112"/>
    </row>
    <row r="1607" spans="1:1" x14ac:dyDescent="0.3">
      <c r="A1607" s="112"/>
    </row>
    <row r="1608" spans="1:1" x14ac:dyDescent="0.3">
      <c r="A1608" s="112"/>
    </row>
    <row r="1609" spans="1:1" x14ac:dyDescent="0.3">
      <c r="A1609" s="112"/>
    </row>
    <row r="1610" spans="1:1" x14ac:dyDescent="0.3">
      <c r="A1610" s="112"/>
    </row>
    <row r="1611" spans="1:1" x14ac:dyDescent="0.3">
      <c r="A1611" s="112"/>
    </row>
    <row r="1612" spans="1:1" x14ac:dyDescent="0.3">
      <c r="A1612" s="112"/>
    </row>
    <row r="1613" spans="1:1" x14ac:dyDescent="0.3">
      <c r="A1613" s="112"/>
    </row>
    <row r="1614" spans="1:1" x14ac:dyDescent="0.3">
      <c r="A1614" s="112"/>
    </row>
    <row r="1615" spans="1:1" x14ac:dyDescent="0.3">
      <c r="A1615" s="112"/>
    </row>
    <row r="1616" spans="1:1" x14ac:dyDescent="0.3">
      <c r="A1616" s="112"/>
    </row>
    <row r="1617" spans="1:1" x14ac:dyDescent="0.3">
      <c r="A1617" s="112"/>
    </row>
    <row r="1618" spans="1:1" x14ac:dyDescent="0.3">
      <c r="A1618" s="112"/>
    </row>
    <row r="1619" spans="1:1" x14ac:dyDescent="0.3">
      <c r="A1619" s="112"/>
    </row>
    <row r="1620" spans="1:1" x14ac:dyDescent="0.3">
      <c r="A1620" s="112"/>
    </row>
    <row r="1621" spans="1:1" x14ac:dyDescent="0.3">
      <c r="A1621" s="112"/>
    </row>
    <row r="1622" spans="1:1" x14ac:dyDescent="0.3">
      <c r="A1622" s="112"/>
    </row>
    <row r="1623" spans="1:1" x14ac:dyDescent="0.3">
      <c r="A1623" s="112"/>
    </row>
    <row r="1624" spans="1:1" x14ac:dyDescent="0.3">
      <c r="A1624" s="112"/>
    </row>
    <row r="1625" spans="1:1" x14ac:dyDescent="0.3">
      <c r="A1625" s="112"/>
    </row>
    <row r="1626" spans="1:1" x14ac:dyDescent="0.3">
      <c r="A1626" s="112"/>
    </row>
    <row r="1627" spans="1:1" x14ac:dyDescent="0.3">
      <c r="A1627" s="112"/>
    </row>
    <row r="1628" spans="1:1" x14ac:dyDescent="0.3">
      <c r="A1628" s="112"/>
    </row>
    <row r="1629" spans="1:1" x14ac:dyDescent="0.3">
      <c r="A1629" s="112"/>
    </row>
    <row r="1630" spans="1:1" x14ac:dyDescent="0.3">
      <c r="A1630" s="112"/>
    </row>
    <row r="1631" spans="1:1" x14ac:dyDescent="0.3">
      <c r="A1631" s="112"/>
    </row>
    <row r="1632" spans="1:1" x14ac:dyDescent="0.3">
      <c r="A1632" s="112"/>
    </row>
    <row r="1633" spans="1:1" x14ac:dyDescent="0.3">
      <c r="A1633" s="112"/>
    </row>
    <row r="1634" spans="1:1" x14ac:dyDescent="0.3">
      <c r="A1634" s="112"/>
    </row>
    <row r="1635" spans="1:1" x14ac:dyDescent="0.3">
      <c r="A1635" s="112"/>
    </row>
    <row r="1636" spans="1:1" x14ac:dyDescent="0.3">
      <c r="A1636" s="112"/>
    </row>
    <row r="1637" spans="1:1" x14ac:dyDescent="0.3">
      <c r="A1637" s="112"/>
    </row>
    <row r="1638" spans="1:1" x14ac:dyDescent="0.3">
      <c r="A1638" s="112"/>
    </row>
    <row r="1639" spans="1:1" x14ac:dyDescent="0.3">
      <c r="A1639" s="112"/>
    </row>
    <row r="1640" spans="1:1" x14ac:dyDescent="0.3">
      <c r="A1640" s="112"/>
    </row>
    <row r="1641" spans="1:1" x14ac:dyDescent="0.3">
      <c r="A1641" s="112"/>
    </row>
    <row r="1642" spans="1:1" x14ac:dyDescent="0.3">
      <c r="A1642" s="112"/>
    </row>
    <row r="1643" spans="1:1" x14ac:dyDescent="0.3">
      <c r="A1643" s="112"/>
    </row>
    <row r="1644" spans="1:1" x14ac:dyDescent="0.3">
      <c r="A1644" s="112"/>
    </row>
    <row r="1645" spans="1:1" x14ac:dyDescent="0.3">
      <c r="A1645" s="112"/>
    </row>
    <row r="1646" spans="1:1" x14ac:dyDescent="0.3">
      <c r="A1646" s="112"/>
    </row>
    <row r="1647" spans="1:1" x14ac:dyDescent="0.3">
      <c r="A1647" s="112"/>
    </row>
    <row r="1648" spans="1:1" x14ac:dyDescent="0.3">
      <c r="A1648" s="112"/>
    </row>
    <row r="1649" spans="1:1" x14ac:dyDescent="0.3">
      <c r="A1649" s="112"/>
    </row>
    <row r="1650" spans="1:1" x14ac:dyDescent="0.3">
      <c r="A1650" s="112"/>
    </row>
    <row r="1651" spans="1:1" x14ac:dyDescent="0.3">
      <c r="A1651" s="112"/>
    </row>
    <row r="1652" spans="1:1" x14ac:dyDescent="0.3">
      <c r="A1652" s="112"/>
    </row>
    <row r="1653" spans="1:1" x14ac:dyDescent="0.3">
      <c r="A1653" s="112"/>
    </row>
    <row r="1654" spans="1:1" x14ac:dyDescent="0.3">
      <c r="A1654" s="112"/>
    </row>
    <row r="1655" spans="1:1" x14ac:dyDescent="0.3">
      <c r="A1655" s="112"/>
    </row>
    <row r="1656" spans="1:1" x14ac:dyDescent="0.3">
      <c r="A1656" s="112"/>
    </row>
    <row r="1657" spans="1:1" x14ac:dyDescent="0.3">
      <c r="A1657" s="112"/>
    </row>
    <row r="1658" spans="1:1" x14ac:dyDescent="0.3">
      <c r="A1658" s="112"/>
    </row>
    <row r="1659" spans="1:1" x14ac:dyDescent="0.3">
      <c r="A1659" s="112"/>
    </row>
    <row r="1660" spans="1:1" x14ac:dyDescent="0.3">
      <c r="A1660" s="112"/>
    </row>
    <row r="1661" spans="1:1" x14ac:dyDescent="0.3">
      <c r="A1661" s="112"/>
    </row>
    <row r="1662" spans="1:1" x14ac:dyDescent="0.3">
      <c r="A1662" s="112"/>
    </row>
    <row r="1663" spans="1:1" x14ac:dyDescent="0.3">
      <c r="A1663" s="112"/>
    </row>
    <row r="1664" spans="1:1" x14ac:dyDescent="0.3">
      <c r="A1664" s="112"/>
    </row>
    <row r="1665" spans="1:1" x14ac:dyDescent="0.3">
      <c r="A1665" s="112"/>
    </row>
    <row r="1666" spans="1:1" x14ac:dyDescent="0.3">
      <c r="A1666" s="112"/>
    </row>
    <row r="1667" spans="1:1" x14ac:dyDescent="0.3">
      <c r="A1667" s="112"/>
    </row>
    <row r="1668" spans="1:1" x14ac:dyDescent="0.3">
      <c r="A1668" s="112"/>
    </row>
    <row r="1669" spans="1:1" x14ac:dyDescent="0.3">
      <c r="A1669" s="112"/>
    </row>
    <row r="1670" spans="1:1" x14ac:dyDescent="0.3">
      <c r="A1670" s="112"/>
    </row>
    <row r="1671" spans="1:1" x14ac:dyDescent="0.3">
      <c r="A1671" s="112"/>
    </row>
    <row r="1672" spans="1:1" x14ac:dyDescent="0.3">
      <c r="A1672" s="112"/>
    </row>
    <row r="1673" spans="1:1" x14ac:dyDescent="0.3">
      <c r="A1673" s="112"/>
    </row>
    <row r="1674" spans="1:1" x14ac:dyDescent="0.3">
      <c r="A1674" s="112"/>
    </row>
    <row r="1675" spans="1:1" x14ac:dyDescent="0.3">
      <c r="A1675" s="112"/>
    </row>
    <row r="1676" spans="1:1" x14ac:dyDescent="0.3">
      <c r="A1676" s="112"/>
    </row>
    <row r="1677" spans="1:1" x14ac:dyDescent="0.3">
      <c r="A1677" s="112"/>
    </row>
    <row r="1678" spans="1:1" x14ac:dyDescent="0.3">
      <c r="A1678" s="112"/>
    </row>
    <row r="1679" spans="1:1" x14ac:dyDescent="0.3">
      <c r="A1679" s="112"/>
    </row>
    <row r="1680" spans="1:1" x14ac:dyDescent="0.3">
      <c r="A1680" s="112"/>
    </row>
    <row r="1681" spans="1:1" x14ac:dyDescent="0.3">
      <c r="A1681" s="112"/>
    </row>
  </sheetData>
  <mergeCells count="20">
    <mergeCell ref="A55:A58"/>
    <mergeCell ref="A59:A62"/>
    <mergeCell ref="A31:A34"/>
    <mergeCell ref="A35:A38"/>
    <mergeCell ref="A39:A42"/>
    <mergeCell ref="A43:A46"/>
    <mergeCell ref="A47:A50"/>
    <mergeCell ref="A51:A54"/>
    <mergeCell ref="F1:F2"/>
    <mergeCell ref="A3:A6"/>
    <mergeCell ref="A27:A30"/>
    <mergeCell ref="A1:A2"/>
    <mergeCell ref="B1:B2"/>
    <mergeCell ref="C1:C2"/>
    <mergeCell ref="D1:E1"/>
    <mergeCell ref="A7:A10"/>
    <mergeCell ref="A11:A14"/>
    <mergeCell ref="A15:A18"/>
    <mergeCell ref="A19:A22"/>
    <mergeCell ref="A23:A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"/>
  <sheetViews>
    <sheetView workbookViewId="0">
      <selection activeCell="I7" sqref="I7"/>
    </sheetView>
  </sheetViews>
  <sheetFormatPr defaultRowHeight="14.5" x14ac:dyDescent="0.35"/>
  <cols>
    <col min="1" max="1" width="8.7265625" style="59"/>
    <col min="2" max="2" width="25.90625" customWidth="1"/>
    <col min="3" max="3" width="18.08984375" style="60" customWidth="1"/>
    <col min="4" max="4" width="8.7265625" style="61"/>
    <col min="5" max="5" width="8.7265625" style="60"/>
    <col min="6" max="6" width="13.36328125" customWidth="1"/>
  </cols>
  <sheetData>
    <row r="1" spans="1:6" ht="41" customHeight="1" x14ac:dyDescent="0.35">
      <c r="A1" s="181" t="s">
        <v>0</v>
      </c>
      <c r="B1" s="187" t="s">
        <v>55</v>
      </c>
      <c r="C1" s="185" t="s">
        <v>414</v>
      </c>
      <c r="D1" s="183" t="s">
        <v>2</v>
      </c>
      <c r="E1" s="184"/>
      <c r="F1" s="185" t="s">
        <v>23</v>
      </c>
    </row>
    <row r="2" spans="1:6" ht="21.5" customHeight="1" x14ac:dyDescent="0.35">
      <c r="A2" s="181"/>
      <c r="B2" s="188"/>
      <c r="C2" s="186"/>
      <c r="D2" s="74" t="s">
        <v>3</v>
      </c>
      <c r="E2" s="74">
        <v>2020</v>
      </c>
      <c r="F2" s="186"/>
    </row>
    <row r="3" spans="1:6" x14ac:dyDescent="0.35">
      <c r="A3" s="181">
        <v>1</v>
      </c>
      <c r="B3" s="75" t="s">
        <v>24</v>
      </c>
      <c r="C3" s="76">
        <v>15500</v>
      </c>
      <c r="D3" s="77">
        <v>15566.21917808219</v>
      </c>
      <c r="E3" s="78">
        <v>13009.758904109589</v>
      </c>
      <c r="F3" s="79">
        <v>-2556.4602739726015</v>
      </c>
    </row>
    <row r="4" spans="1:6" x14ac:dyDescent="0.35">
      <c r="A4" s="181"/>
      <c r="B4" s="80" t="s">
        <v>5</v>
      </c>
      <c r="C4" s="64">
        <v>15500</v>
      </c>
      <c r="D4" s="81">
        <v>13510.501369863012</v>
      </c>
      <c r="E4" s="72">
        <v>13009.758904109589</v>
      </c>
      <c r="F4" s="82">
        <v>-500.74246575342295</v>
      </c>
    </row>
    <row r="5" spans="1:6" x14ac:dyDescent="0.35">
      <c r="A5" s="181"/>
      <c r="B5" s="80" t="s">
        <v>6</v>
      </c>
      <c r="C5" s="64">
        <v>0</v>
      </c>
      <c r="D5" s="81">
        <v>0</v>
      </c>
      <c r="E5" s="72">
        <v>0</v>
      </c>
      <c r="F5" s="82">
        <v>0</v>
      </c>
    </row>
    <row r="6" spans="1:6" x14ac:dyDescent="0.35">
      <c r="A6" s="181"/>
      <c r="B6" s="80" t="s">
        <v>7</v>
      </c>
      <c r="C6" s="64">
        <v>0</v>
      </c>
      <c r="D6" s="81">
        <v>2055.7178082191781</v>
      </c>
      <c r="E6" s="72">
        <v>0</v>
      </c>
      <c r="F6" s="82">
        <v>-2055.7178082191781</v>
      </c>
    </row>
    <row r="7" spans="1:6" x14ac:dyDescent="0.35">
      <c r="A7" s="181">
        <v>2</v>
      </c>
      <c r="B7" s="83" t="s">
        <v>25</v>
      </c>
      <c r="C7" s="84">
        <v>0</v>
      </c>
      <c r="D7" s="85">
        <v>60</v>
      </c>
      <c r="E7" s="86">
        <v>59.221917808219182</v>
      </c>
      <c r="F7" s="87">
        <v>-0.77808219178081828</v>
      </c>
    </row>
    <row r="8" spans="1:6" x14ac:dyDescent="0.35">
      <c r="A8" s="181"/>
      <c r="B8" s="80" t="s">
        <v>5</v>
      </c>
      <c r="C8" s="64">
        <v>0</v>
      </c>
      <c r="D8" s="81">
        <v>59.553424657534251</v>
      </c>
      <c r="E8" s="72">
        <v>59.221917808219182</v>
      </c>
      <c r="F8" s="82">
        <v>-1</v>
      </c>
    </row>
    <row r="9" spans="1:6" x14ac:dyDescent="0.35">
      <c r="A9" s="181"/>
      <c r="B9" s="80" t="s">
        <v>6</v>
      </c>
      <c r="C9" s="64">
        <v>0</v>
      </c>
      <c r="D9" s="81">
        <v>0</v>
      </c>
      <c r="E9" s="72">
        <v>0</v>
      </c>
      <c r="F9" s="82">
        <v>0</v>
      </c>
    </row>
    <row r="10" spans="1:6" x14ac:dyDescent="0.35">
      <c r="A10" s="181"/>
      <c r="B10" s="80" t="s">
        <v>7</v>
      </c>
      <c r="C10" s="64">
        <v>0</v>
      </c>
      <c r="D10" s="81">
        <v>0</v>
      </c>
      <c r="E10" s="72">
        <v>0</v>
      </c>
      <c r="F10" s="82">
        <v>0</v>
      </c>
    </row>
    <row r="11" spans="1:6" x14ac:dyDescent="0.35">
      <c r="A11" s="181">
        <v>3</v>
      </c>
      <c r="B11" s="83" t="s">
        <v>26</v>
      </c>
      <c r="C11" s="145">
        <v>16235</v>
      </c>
      <c r="D11" s="85">
        <v>12811.213698630141</v>
      </c>
      <c r="E11" s="86">
        <v>12390.89863013699</v>
      </c>
      <c r="F11" s="87">
        <v>-420.31506849315156</v>
      </c>
    </row>
    <row r="12" spans="1:6" x14ac:dyDescent="0.35">
      <c r="A12" s="181"/>
      <c r="B12" s="80" t="s">
        <v>5</v>
      </c>
      <c r="C12" s="146">
        <v>16235</v>
      </c>
      <c r="D12" s="81">
        <v>12811.213698630141</v>
      </c>
      <c r="E12" s="72">
        <v>12373.032876712332</v>
      </c>
      <c r="F12" s="82">
        <v>-438.18082191780923</v>
      </c>
    </row>
    <row r="13" spans="1:6" x14ac:dyDescent="0.35">
      <c r="A13" s="181"/>
      <c r="B13" s="80" t="s">
        <v>6</v>
      </c>
      <c r="C13" s="64">
        <v>0</v>
      </c>
      <c r="D13" s="81">
        <v>0</v>
      </c>
      <c r="E13" s="72">
        <v>17.865753424657534</v>
      </c>
      <c r="F13" s="82">
        <v>17.865753424657534</v>
      </c>
    </row>
    <row r="14" spans="1:6" x14ac:dyDescent="0.35">
      <c r="A14" s="181"/>
      <c r="B14" s="80" t="s">
        <v>27</v>
      </c>
      <c r="C14" s="64">
        <v>0</v>
      </c>
      <c r="D14" s="81">
        <v>0</v>
      </c>
      <c r="E14" s="72">
        <v>0</v>
      </c>
      <c r="F14" s="82">
        <v>0</v>
      </c>
    </row>
    <row r="15" spans="1:6" x14ac:dyDescent="0.35">
      <c r="A15" s="181">
        <v>4</v>
      </c>
      <c r="B15" s="83" t="s">
        <v>28</v>
      </c>
      <c r="C15" s="84">
        <v>50280</v>
      </c>
      <c r="D15" s="85">
        <v>12124.627397260274</v>
      </c>
      <c r="E15" s="86">
        <v>7166.0739726027414</v>
      </c>
      <c r="F15" s="87">
        <v>-4958.5534246575326</v>
      </c>
    </row>
    <row r="16" spans="1:6" x14ac:dyDescent="0.35">
      <c r="A16" s="181"/>
      <c r="B16" s="80" t="s">
        <v>5</v>
      </c>
      <c r="C16" s="64">
        <v>50280</v>
      </c>
      <c r="D16" s="81">
        <v>12124.627397260274</v>
      </c>
      <c r="E16" s="72">
        <v>7166.0739726027414</v>
      </c>
      <c r="F16" s="82">
        <v>-4958.5534246575326</v>
      </c>
    </row>
    <row r="17" spans="1:6" x14ac:dyDescent="0.35">
      <c r="A17" s="181"/>
      <c r="B17" s="80" t="s">
        <v>6</v>
      </c>
      <c r="C17" s="64">
        <v>0</v>
      </c>
      <c r="D17" s="81">
        <v>0</v>
      </c>
      <c r="E17" s="72">
        <v>0</v>
      </c>
      <c r="F17" s="82">
        <v>0</v>
      </c>
    </row>
    <row r="18" spans="1:6" x14ac:dyDescent="0.35">
      <c r="A18" s="181"/>
      <c r="B18" s="80" t="s">
        <v>7</v>
      </c>
      <c r="C18" s="64">
        <v>0</v>
      </c>
      <c r="D18" s="81">
        <v>0</v>
      </c>
      <c r="E18" s="72">
        <v>0</v>
      </c>
      <c r="F18" s="82">
        <v>0</v>
      </c>
    </row>
    <row r="19" spans="1:6" x14ac:dyDescent="0.35">
      <c r="A19" s="181">
        <v>5</v>
      </c>
      <c r="B19" s="83" t="s">
        <v>29</v>
      </c>
      <c r="C19" s="84">
        <v>66760</v>
      </c>
      <c r="D19" s="85">
        <v>539855.53424657532</v>
      </c>
      <c r="E19" s="86">
        <v>525649.28493150661</v>
      </c>
      <c r="F19" s="87">
        <v>-14206.249315068708</v>
      </c>
    </row>
    <row r="20" spans="1:6" x14ac:dyDescent="0.35">
      <c r="A20" s="181"/>
      <c r="B20" s="80" t="s">
        <v>5</v>
      </c>
      <c r="C20" s="64">
        <v>66760</v>
      </c>
      <c r="D20" s="81">
        <v>38561.20822</v>
      </c>
      <c r="E20" s="72">
        <v>43864.01369863013</v>
      </c>
      <c r="F20" s="82">
        <v>5302.8054786301291</v>
      </c>
    </row>
    <row r="21" spans="1:6" x14ac:dyDescent="0.35">
      <c r="A21" s="181"/>
      <c r="B21" s="80" t="s">
        <v>6</v>
      </c>
      <c r="C21" s="64">
        <v>0</v>
      </c>
      <c r="D21" s="81">
        <v>0</v>
      </c>
      <c r="E21" s="72">
        <v>0</v>
      </c>
      <c r="F21" s="82">
        <v>0</v>
      </c>
    </row>
    <row r="22" spans="1:6" x14ac:dyDescent="0.35">
      <c r="A22" s="181"/>
      <c r="B22" s="80" t="s">
        <v>7</v>
      </c>
      <c r="C22" s="64">
        <v>0</v>
      </c>
      <c r="D22" s="81">
        <v>501294.326</v>
      </c>
      <c r="E22" s="72">
        <v>481785.27123287669</v>
      </c>
      <c r="F22" s="82">
        <v>-19509.054767123307</v>
      </c>
    </row>
    <row r="23" spans="1:6" x14ac:dyDescent="0.35">
      <c r="A23" s="181">
        <v>6</v>
      </c>
      <c r="B23" s="83" t="s">
        <v>30</v>
      </c>
      <c r="C23" s="84">
        <v>46860</v>
      </c>
      <c r="D23" s="85">
        <v>13909.717808219184</v>
      </c>
      <c r="E23" s="86">
        <v>15620.402739726032</v>
      </c>
      <c r="F23" s="87">
        <v>1710.6849315068484</v>
      </c>
    </row>
    <row r="24" spans="1:6" x14ac:dyDescent="0.35">
      <c r="A24" s="181"/>
      <c r="B24" s="80" t="s">
        <v>5</v>
      </c>
      <c r="C24" s="64">
        <v>46320</v>
      </c>
      <c r="D24" s="81">
        <v>13865.331506849321</v>
      </c>
      <c r="E24" s="72">
        <v>14414.958904109597</v>
      </c>
      <c r="F24" s="82">
        <v>549.62739726027576</v>
      </c>
    </row>
    <row r="25" spans="1:6" x14ac:dyDescent="0.35">
      <c r="A25" s="181"/>
      <c r="B25" s="80" t="s">
        <v>6</v>
      </c>
      <c r="C25" s="64">
        <v>540</v>
      </c>
      <c r="D25" s="81">
        <v>44.386301369863013</v>
      </c>
      <c r="E25" s="72">
        <v>38.413698630136992</v>
      </c>
      <c r="F25" s="82">
        <v>-5.9726027397260211</v>
      </c>
    </row>
    <row r="26" spans="1:6" x14ac:dyDescent="0.35">
      <c r="A26" s="181"/>
      <c r="B26" s="80" t="s">
        <v>7</v>
      </c>
      <c r="C26" s="64">
        <v>0</v>
      </c>
      <c r="D26" s="81">
        <v>0</v>
      </c>
      <c r="E26" s="72">
        <v>1167.0301369863014</v>
      </c>
      <c r="F26" s="82">
        <v>1167.0301369863014</v>
      </c>
    </row>
    <row r="27" spans="1:6" x14ac:dyDescent="0.35">
      <c r="A27" s="181">
        <v>7</v>
      </c>
      <c r="B27" s="83" t="s">
        <v>31</v>
      </c>
      <c r="C27" s="84">
        <v>154630</v>
      </c>
      <c r="D27" s="85">
        <v>33308.863013698639</v>
      </c>
      <c r="E27" s="86">
        <v>33529.372602739699</v>
      </c>
      <c r="F27" s="87">
        <v>220.50958904105937</v>
      </c>
    </row>
    <row r="28" spans="1:6" x14ac:dyDescent="0.35">
      <c r="A28" s="181"/>
      <c r="B28" s="80" t="s">
        <v>5</v>
      </c>
      <c r="C28" s="64">
        <v>154530</v>
      </c>
      <c r="D28" s="81">
        <v>33288.443835616446</v>
      </c>
      <c r="E28" s="72">
        <v>33512.843835616419</v>
      </c>
      <c r="F28" s="82">
        <v>224.39999999997235</v>
      </c>
    </row>
    <row r="29" spans="1:6" x14ac:dyDescent="0.35">
      <c r="A29" s="181"/>
      <c r="B29" s="80" t="s">
        <v>6</v>
      </c>
      <c r="C29" s="64">
        <v>100</v>
      </c>
      <c r="D29" s="81">
        <v>20.419178082191785</v>
      </c>
      <c r="E29" s="72">
        <v>16.528767123287672</v>
      </c>
      <c r="F29" s="82">
        <v>-3.8904109589041127</v>
      </c>
    </row>
    <row r="30" spans="1:6" x14ac:dyDescent="0.35">
      <c r="A30" s="181"/>
      <c r="B30" s="80" t="s">
        <v>7</v>
      </c>
      <c r="C30" s="64">
        <v>0</v>
      </c>
      <c r="D30" s="81">
        <v>0</v>
      </c>
      <c r="E30" s="72">
        <v>0</v>
      </c>
      <c r="F30" s="82">
        <v>0</v>
      </c>
    </row>
    <row r="31" spans="1:6" x14ac:dyDescent="0.35">
      <c r="A31" s="181"/>
      <c r="B31" s="88" t="s">
        <v>22</v>
      </c>
      <c r="C31" s="76">
        <v>350265</v>
      </c>
      <c r="D31" s="77">
        <v>627635.72876712319</v>
      </c>
      <c r="E31" s="78">
        <v>607425.0136986298</v>
      </c>
      <c r="F31" s="79">
        <v>-20210.715068493388</v>
      </c>
    </row>
    <row r="32" spans="1:6" x14ac:dyDescent="0.35">
      <c r="A32" s="181"/>
      <c r="B32" s="89" t="s">
        <v>32</v>
      </c>
      <c r="C32" s="64">
        <v>349625</v>
      </c>
      <c r="D32" s="81">
        <v>124221</v>
      </c>
      <c r="E32" s="72">
        <v>124399.90410958903</v>
      </c>
      <c r="F32" s="82">
        <v>178.90410958902794</v>
      </c>
    </row>
    <row r="33" spans="1:6" x14ac:dyDescent="0.35">
      <c r="A33" s="181"/>
      <c r="B33" s="89" t="s">
        <v>6</v>
      </c>
      <c r="C33" s="64">
        <v>640</v>
      </c>
      <c r="D33" s="81">
        <v>64.805479452054797</v>
      </c>
      <c r="E33" s="72">
        <v>72.808219178082197</v>
      </c>
      <c r="F33" s="82">
        <v>8.0027397260274</v>
      </c>
    </row>
    <row r="34" spans="1:6" x14ac:dyDescent="0.35">
      <c r="A34" s="182"/>
      <c r="B34" s="90" t="s">
        <v>7</v>
      </c>
      <c r="C34" s="65">
        <v>0</v>
      </c>
      <c r="D34" s="91">
        <v>503350</v>
      </c>
      <c r="E34" s="73">
        <v>482952.30136986298</v>
      </c>
      <c r="F34" s="92">
        <v>-20397.69863013702</v>
      </c>
    </row>
    <row r="35" spans="1:6" x14ac:dyDescent="0.35">
      <c r="A35" s="70"/>
      <c r="B35" s="69"/>
      <c r="C35" s="69"/>
      <c r="D35" s="69"/>
      <c r="E35" s="69"/>
      <c r="F35" s="69"/>
    </row>
    <row r="36" spans="1:6" x14ac:dyDescent="0.35">
      <c r="A36" s="70"/>
      <c r="B36" s="69"/>
      <c r="C36" s="69"/>
      <c r="D36" s="69"/>
      <c r="E36" s="69"/>
      <c r="F36" s="69"/>
    </row>
    <row r="37" spans="1:6" x14ac:dyDescent="0.35">
      <c r="A37" s="70"/>
      <c r="B37" s="69"/>
      <c r="C37" s="69"/>
      <c r="D37" s="69"/>
      <c r="E37" s="69"/>
      <c r="F37" s="69"/>
    </row>
    <row r="38" spans="1:6" x14ac:dyDescent="0.35">
      <c r="A38" s="70"/>
      <c r="B38" s="69"/>
      <c r="C38" s="69"/>
      <c r="D38" s="69"/>
      <c r="E38" s="69"/>
      <c r="F38" s="69"/>
    </row>
    <row r="39" spans="1:6" x14ac:dyDescent="0.35">
      <c r="A39" s="69"/>
      <c r="B39" s="69"/>
      <c r="C39" s="69"/>
      <c r="D39" s="69"/>
      <c r="E39" s="69"/>
      <c r="F39" s="69"/>
    </row>
    <row r="40" spans="1:6" x14ac:dyDescent="0.35">
      <c r="A40" s="69"/>
      <c r="B40" s="69"/>
      <c r="C40" s="69"/>
      <c r="D40" s="69"/>
      <c r="E40" s="69"/>
      <c r="F40" s="69"/>
    </row>
    <row r="41" spans="1:6" x14ac:dyDescent="0.35">
      <c r="A41" s="69"/>
      <c r="B41" s="69"/>
      <c r="C41" s="69"/>
      <c r="D41" s="69"/>
      <c r="E41" s="69"/>
      <c r="F41" s="69"/>
    </row>
    <row r="42" spans="1:6" x14ac:dyDescent="0.35">
      <c r="A42" s="69"/>
      <c r="B42" s="69"/>
      <c r="C42" s="69"/>
      <c r="D42" s="69"/>
      <c r="E42" s="69"/>
      <c r="F42" s="69"/>
    </row>
    <row r="43" spans="1:6" x14ac:dyDescent="0.35">
      <c r="A43" s="69"/>
      <c r="B43" s="69"/>
      <c r="C43" s="69"/>
      <c r="D43" s="69"/>
      <c r="E43" s="69"/>
      <c r="F43" s="69"/>
    </row>
    <row r="44" spans="1:6" x14ac:dyDescent="0.35">
      <c r="A44" s="69"/>
      <c r="B44" s="69"/>
      <c r="C44" s="69"/>
      <c r="D44" s="69"/>
      <c r="E44" s="69"/>
      <c r="F44" s="69"/>
    </row>
    <row r="45" spans="1:6" x14ac:dyDescent="0.35">
      <c r="A45" s="69"/>
      <c r="B45" s="69"/>
      <c r="C45" s="69"/>
      <c r="D45" s="69"/>
      <c r="E45" s="69"/>
      <c r="F45" s="69"/>
    </row>
    <row r="46" spans="1:6" x14ac:dyDescent="0.35">
      <c r="A46" s="69"/>
      <c r="B46" s="69"/>
      <c r="C46" s="69"/>
      <c r="D46" s="69"/>
      <c r="E46" s="69"/>
      <c r="F46" s="69"/>
    </row>
    <row r="47" spans="1:6" x14ac:dyDescent="0.35">
      <c r="A47" s="69"/>
      <c r="B47" s="69"/>
      <c r="C47" s="69"/>
      <c r="D47" s="69"/>
      <c r="E47" s="69"/>
      <c r="F47" s="69"/>
    </row>
    <row r="48" spans="1:6" x14ac:dyDescent="0.35">
      <c r="A48" s="69"/>
      <c r="B48" s="69"/>
      <c r="C48" s="69"/>
      <c r="D48" s="69"/>
      <c r="E48" s="69"/>
      <c r="F48" s="69"/>
    </row>
    <row r="49" spans="1:6" x14ac:dyDescent="0.35">
      <c r="A49" s="69"/>
      <c r="B49" s="69"/>
      <c r="C49" s="69"/>
      <c r="D49" s="69"/>
      <c r="E49" s="69"/>
      <c r="F49" s="69"/>
    </row>
    <row r="50" spans="1:6" x14ac:dyDescent="0.35">
      <c r="A50" s="69"/>
      <c r="B50" s="69"/>
      <c r="C50" s="69"/>
      <c r="D50" s="69"/>
      <c r="E50" s="69"/>
      <c r="F50" s="69"/>
    </row>
    <row r="51" spans="1:6" x14ac:dyDescent="0.35">
      <c r="A51" s="69"/>
      <c r="B51" s="69"/>
      <c r="C51" s="69"/>
      <c r="D51" s="69"/>
      <c r="E51" s="69"/>
      <c r="F51" s="69"/>
    </row>
    <row r="52" spans="1:6" x14ac:dyDescent="0.35">
      <c r="A52" s="69"/>
      <c r="B52" s="69"/>
      <c r="C52" s="69"/>
      <c r="D52" s="69"/>
      <c r="E52" s="69"/>
      <c r="F52" s="69"/>
    </row>
    <row r="53" spans="1:6" x14ac:dyDescent="0.35">
      <c r="A53" s="69"/>
      <c r="B53" s="69"/>
      <c r="C53" s="69"/>
      <c r="D53" s="69"/>
      <c r="E53" s="69"/>
      <c r="F53" s="69"/>
    </row>
    <row r="54" spans="1:6" x14ac:dyDescent="0.35">
      <c r="A54" s="69"/>
      <c r="B54" s="69"/>
      <c r="C54" s="69"/>
      <c r="D54" s="69"/>
      <c r="E54" s="69"/>
      <c r="F54" s="69"/>
    </row>
    <row r="55" spans="1:6" x14ac:dyDescent="0.35">
      <c r="A55" s="69"/>
      <c r="B55" s="69"/>
      <c r="C55" s="69"/>
      <c r="D55" s="69"/>
      <c r="E55" s="69"/>
      <c r="F55" s="69"/>
    </row>
    <row r="56" spans="1:6" x14ac:dyDescent="0.35">
      <c r="A56" s="69"/>
      <c r="B56" s="69"/>
      <c r="C56" s="69"/>
      <c r="D56" s="69"/>
      <c r="E56" s="69"/>
      <c r="F56" s="69"/>
    </row>
    <row r="57" spans="1:6" x14ac:dyDescent="0.35">
      <c r="A57" s="69"/>
      <c r="B57" s="69"/>
      <c r="C57" s="69"/>
      <c r="D57" s="69"/>
      <c r="E57" s="69"/>
      <c r="F57" s="69"/>
    </row>
    <row r="58" spans="1:6" x14ac:dyDescent="0.35">
      <c r="A58" s="69"/>
      <c r="B58" s="69"/>
      <c r="C58" s="69"/>
      <c r="D58" s="69"/>
      <c r="E58" s="69"/>
      <c r="F58" s="69"/>
    </row>
    <row r="59" spans="1:6" x14ac:dyDescent="0.35">
      <c r="A59" s="69"/>
      <c r="B59" s="69"/>
      <c r="C59" s="69"/>
      <c r="D59" s="69"/>
      <c r="E59" s="69"/>
      <c r="F59" s="69"/>
    </row>
    <row r="60" spans="1:6" x14ac:dyDescent="0.35">
      <c r="A60" s="69"/>
      <c r="B60" s="69"/>
      <c r="C60" s="69"/>
      <c r="D60" s="69"/>
      <c r="E60" s="69"/>
      <c r="F60" s="69"/>
    </row>
    <row r="61" spans="1:6" x14ac:dyDescent="0.35">
      <c r="A61" s="69"/>
      <c r="B61" s="69"/>
      <c r="C61" s="69"/>
      <c r="D61" s="69"/>
      <c r="E61" s="69"/>
      <c r="F61" s="69"/>
    </row>
    <row r="62" spans="1:6" x14ac:dyDescent="0.35">
      <c r="A62" s="69"/>
      <c r="B62" s="69"/>
      <c r="C62" s="69"/>
      <c r="D62" s="69"/>
      <c r="E62" s="69"/>
      <c r="F62" s="69"/>
    </row>
    <row r="63" spans="1:6" x14ac:dyDescent="0.35">
      <c r="A63" s="69"/>
      <c r="B63" s="69"/>
      <c r="C63" s="69"/>
      <c r="D63" s="69"/>
      <c r="E63" s="69"/>
      <c r="F63" s="69"/>
    </row>
    <row r="64" spans="1:6" x14ac:dyDescent="0.35">
      <c r="A64" s="62"/>
      <c r="B64" s="62"/>
      <c r="C64" s="62"/>
      <c r="D64" s="62"/>
      <c r="E64" s="62"/>
      <c r="F64" s="62"/>
    </row>
    <row r="65" spans="1:6" x14ac:dyDescent="0.35">
      <c r="A65" s="62"/>
      <c r="B65" s="62"/>
      <c r="C65" s="62"/>
      <c r="D65" s="62"/>
      <c r="E65" s="62"/>
      <c r="F65" s="62"/>
    </row>
    <row r="66" spans="1:6" x14ac:dyDescent="0.35">
      <c r="A66" s="62"/>
      <c r="B66" s="62"/>
      <c r="C66" s="62"/>
      <c r="D66" s="62"/>
      <c r="E66" s="62"/>
      <c r="F66" s="62"/>
    </row>
    <row r="67" spans="1:6" x14ac:dyDescent="0.35">
      <c r="A67" s="62"/>
      <c r="B67" s="62"/>
      <c r="C67" s="62"/>
      <c r="D67" s="62"/>
      <c r="E67" s="62"/>
      <c r="F67" s="62"/>
    </row>
    <row r="68" spans="1:6" x14ac:dyDescent="0.35">
      <c r="A68" s="62"/>
      <c r="B68" s="62"/>
      <c r="C68" s="62"/>
      <c r="D68" s="62"/>
      <c r="E68" s="62"/>
      <c r="F68" s="62"/>
    </row>
    <row r="69" spans="1:6" x14ac:dyDescent="0.35">
      <c r="A69" s="62"/>
      <c r="B69" s="62"/>
      <c r="C69" s="62"/>
      <c r="D69" s="62"/>
      <c r="E69" s="62"/>
      <c r="F69" s="62"/>
    </row>
    <row r="70" spans="1:6" x14ac:dyDescent="0.35">
      <c r="A70" s="62"/>
      <c r="B70" s="62"/>
      <c r="C70" s="62"/>
      <c r="D70" s="62"/>
      <c r="E70" s="62"/>
      <c r="F70" s="62"/>
    </row>
    <row r="71" spans="1:6" x14ac:dyDescent="0.35">
      <c r="A71" s="62"/>
      <c r="B71" s="62"/>
      <c r="C71" s="62"/>
      <c r="D71" s="62"/>
      <c r="E71" s="62"/>
      <c r="F71" s="62"/>
    </row>
    <row r="72" spans="1:6" x14ac:dyDescent="0.35">
      <c r="A72" s="62"/>
      <c r="B72" s="62"/>
      <c r="C72" s="62"/>
      <c r="D72" s="62"/>
      <c r="E72" s="62"/>
      <c r="F72" s="62"/>
    </row>
    <row r="73" spans="1:6" x14ac:dyDescent="0.35">
      <c r="A73" s="62"/>
      <c r="B73" s="62"/>
      <c r="C73" s="62"/>
      <c r="D73" s="62"/>
      <c r="E73" s="62"/>
      <c r="F73" s="62"/>
    </row>
    <row r="74" spans="1:6" x14ac:dyDescent="0.35">
      <c r="A74" s="62"/>
      <c r="B74" s="62"/>
      <c r="C74" s="62"/>
      <c r="D74" s="62"/>
      <c r="E74" s="62"/>
      <c r="F74" s="62"/>
    </row>
    <row r="75" spans="1:6" x14ac:dyDescent="0.35">
      <c r="A75" s="62"/>
      <c r="B75" s="62"/>
      <c r="C75" s="62"/>
      <c r="D75" s="62"/>
      <c r="E75" s="62"/>
      <c r="F75" s="62"/>
    </row>
    <row r="76" spans="1:6" x14ac:dyDescent="0.35">
      <c r="A76" s="62"/>
      <c r="B76" s="62"/>
      <c r="C76" s="62"/>
      <c r="D76" s="62"/>
      <c r="E76" s="62"/>
      <c r="F76" s="62"/>
    </row>
    <row r="77" spans="1:6" x14ac:dyDescent="0.35">
      <c r="A77" s="62"/>
      <c r="B77" s="62"/>
      <c r="C77" s="62"/>
      <c r="D77" s="62"/>
      <c r="E77" s="62"/>
      <c r="F77" s="62"/>
    </row>
    <row r="78" spans="1:6" x14ac:dyDescent="0.35">
      <c r="A78" s="62"/>
      <c r="B78" s="62"/>
      <c r="C78" s="62"/>
      <c r="D78" s="62"/>
      <c r="E78" s="62"/>
      <c r="F78" s="62"/>
    </row>
    <row r="79" spans="1:6" x14ac:dyDescent="0.35">
      <c r="A79" s="62"/>
      <c r="B79" s="62"/>
      <c r="C79" s="62"/>
      <c r="D79" s="62"/>
      <c r="E79" s="62"/>
      <c r="F79" s="62"/>
    </row>
    <row r="80" spans="1:6" x14ac:dyDescent="0.35">
      <c r="A80" s="62"/>
      <c r="B80" s="62"/>
      <c r="C80" s="62"/>
      <c r="D80" s="62"/>
      <c r="E80" s="62"/>
      <c r="F80" s="62"/>
    </row>
    <row r="81" spans="1:6" x14ac:dyDescent="0.35">
      <c r="A81" s="62"/>
      <c r="B81" s="62"/>
      <c r="C81" s="62"/>
      <c r="D81" s="62"/>
      <c r="E81" s="62"/>
      <c r="F81" s="62"/>
    </row>
    <row r="82" spans="1:6" x14ac:dyDescent="0.35">
      <c r="A82" s="62"/>
      <c r="B82" s="62"/>
      <c r="C82" s="62"/>
      <c r="D82" s="62"/>
      <c r="E82" s="62"/>
      <c r="F82" s="62"/>
    </row>
    <row r="83" spans="1:6" x14ac:dyDescent="0.35">
      <c r="A83" s="62"/>
      <c r="B83" s="62"/>
      <c r="C83" s="62"/>
      <c r="D83" s="62"/>
      <c r="E83" s="62"/>
      <c r="F83" s="62"/>
    </row>
    <row r="84" spans="1:6" x14ac:dyDescent="0.35">
      <c r="A84" s="62"/>
      <c r="B84" s="62"/>
      <c r="C84" s="62"/>
      <c r="D84" s="62"/>
      <c r="E84" s="62"/>
      <c r="F84" s="62"/>
    </row>
    <row r="85" spans="1:6" x14ac:dyDescent="0.35">
      <c r="A85" s="62"/>
      <c r="B85" s="62"/>
      <c r="C85" s="62"/>
      <c r="D85" s="62"/>
      <c r="E85" s="62"/>
      <c r="F85" s="62"/>
    </row>
    <row r="86" spans="1:6" x14ac:dyDescent="0.35">
      <c r="A86" s="62"/>
      <c r="B86" s="62"/>
      <c r="C86" s="62"/>
      <c r="D86" s="62"/>
      <c r="E86" s="62"/>
      <c r="F86" s="62"/>
    </row>
    <row r="87" spans="1:6" x14ac:dyDescent="0.35">
      <c r="A87" s="62"/>
      <c r="B87" s="62"/>
      <c r="C87" s="62"/>
      <c r="D87" s="62"/>
      <c r="E87" s="62"/>
      <c r="F87" s="62"/>
    </row>
    <row r="88" spans="1:6" x14ac:dyDescent="0.35">
      <c r="A88" s="62"/>
      <c r="B88" s="62"/>
      <c r="C88" s="62"/>
      <c r="D88" s="62"/>
      <c r="E88" s="62"/>
      <c r="F88" s="62"/>
    </row>
    <row r="89" spans="1:6" x14ac:dyDescent="0.35">
      <c r="A89" s="62"/>
      <c r="B89" s="62"/>
      <c r="C89" s="62"/>
      <c r="D89" s="62"/>
      <c r="E89" s="62"/>
      <c r="F89" s="62"/>
    </row>
    <row r="90" spans="1:6" x14ac:dyDescent="0.35">
      <c r="A90" s="62"/>
      <c r="B90" s="62"/>
      <c r="C90" s="62"/>
      <c r="D90" s="62"/>
      <c r="E90" s="62"/>
      <c r="F90" s="62"/>
    </row>
    <row r="91" spans="1:6" x14ac:dyDescent="0.35">
      <c r="A91" s="62"/>
      <c r="B91" s="62"/>
      <c r="C91" s="62"/>
      <c r="D91" s="62"/>
      <c r="E91" s="62"/>
      <c r="F91" s="62"/>
    </row>
    <row r="92" spans="1:6" x14ac:dyDescent="0.35">
      <c r="A92" s="62"/>
      <c r="B92" s="62"/>
      <c r="C92" s="62"/>
      <c r="D92" s="62"/>
      <c r="E92" s="62"/>
      <c r="F92" s="62"/>
    </row>
    <row r="93" spans="1:6" x14ac:dyDescent="0.35">
      <c r="A93" s="62"/>
      <c r="B93" s="62"/>
      <c r="C93" s="62"/>
      <c r="D93" s="62"/>
      <c r="E93" s="62"/>
      <c r="F93" s="62"/>
    </row>
    <row r="94" spans="1:6" x14ac:dyDescent="0.35">
      <c r="A94" s="62"/>
      <c r="B94" s="62"/>
      <c r="C94" s="62"/>
      <c r="D94" s="62"/>
      <c r="E94" s="62"/>
      <c r="F94" s="62"/>
    </row>
    <row r="95" spans="1:6" x14ac:dyDescent="0.35">
      <c r="A95" s="62"/>
      <c r="B95" s="62"/>
      <c r="C95" s="62"/>
      <c r="D95" s="62"/>
      <c r="E95" s="62"/>
      <c r="F95" s="62"/>
    </row>
    <row r="96" spans="1:6" x14ac:dyDescent="0.35">
      <c r="A96" s="62"/>
      <c r="B96" s="62"/>
      <c r="C96" s="62"/>
      <c r="D96" s="62"/>
      <c r="E96" s="62"/>
      <c r="F96" s="62"/>
    </row>
    <row r="97" spans="1:6" x14ac:dyDescent="0.35">
      <c r="A97" s="62"/>
      <c r="B97" s="62"/>
      <c r="C97" s="62"/>
      <c r="D97" s="62"/>
      <c r="E97" s="62"/>
      <c r="F97" s="62"/>
    </row>
    <row r="98" spans="1:6" x14ac:dyDescent="0.35">
      <c r="A98" s="62"/>
      <c r="B98" s="62"/>
      <c r="C98" s="62"/>
      <c r="D98" s="62"/>
      <c r="E98" s="62"/>
      <c r="F98" s="62"/>
    </row>
    <row r="99" spans="1:6" x14ac:dyDescent="0.35">
      <c r="A99" s="62"/>
      <c r="B99" s="62"/>
      <c r="C99" s="62"/>
      <c r="D99" s="62"/>
      <c r="E99" s="62"/>
      <c r="F99" s="62"/>
    </row>
    <row r="100" spans="1:6" x14ac:dyDescent="0.35">
      <c r="A100" s="62"/>
      <c r="B100" s="62"/>
      <c r="C100" s="62"/>
      <c r="D100" s="62"/>
      <c r="E100" s="62"/>
      <c r="F100" s="62"/>
    </row>
    <row r="101" spans="1:6" x14ac:dyDescent="0.35">
      <c r="A101" s="62"/>
      <c r="B101" s="62"/>
      <c r="C101" s="62"/>
      <c r="D101" s="62"/>
      <c r="E101" s="62"/>
      <c r="F101" s="62"/>
    </row>
    <row r="102" spans="1:6" x14ac:dyDescent="0.35">
      <c r="A102" s="62"/>
      <c r="B102" s="62"/>
      <c r="C102" s="62"/>
      <c r="D102" s="62"/>
      <c r="E102" s="62"/>
      <c r="F102" s="62"/>
    </row>
    <row r="103" spans="1:6" x14ac:dyDescent="0.35">
      <c r="A103" s="62"/>
      <c r="B103" s="62"/>
      <c r="C103" s="62"/>
      <c r="D103" s="62"/>
      <c r="E103" s="62"/>
      <c r="F103" s="62"/>
    </row>
    <row r="104" spans="1:6" x14ac:dyDescent="0.35">
      <c r="A104" s="62"/>
      <c r="B104" s="62"/>
      <c r="C104" s="62"/>
      <c r="D104" s="62"/>
      <c r="E104" s="62"/>
      <c r="F104" s="62"/>
    </row>
    <row r="105" spans="1:6" x14ac:dyDescent="0.35">
      <c r="A105" s="62"/>
      <c r="B105" s="62"/>
      <c r="C105" s="62"/>
      <c r="D105" s="62"/>
      <c r="E105" s="62"/>
      <c r="F105" s="62"/>
    </row>
    <row r="106" spans="1:6" x14ac:dyDescent="0.35">
      <c r="A106" s="62"/>
      <c r="B106" s="62"/>
      <c r="C106" s="62"/>
      <c r="D106" s="62"/>
      <c r="E106" s="62"/>
      <c r="F106" s="62"/>
    </row>
    <row r="107" spans="1:6" x14ac:dyDescent="0.35">
      <c r="A107" s="62"/>
      <c r="B107" s="62"/>
      <c r="C107" s="62"/>
      <c r="D107" s="62"/>
      <c r="E107" s="62"/>
      <c r="F107" s="62"/>
    </row>
    <row r="108" spans="1:6" x14ac:dyDescent="0.35">
      <c r="A108" s="62"/>
      <c r="B108" s="62"/>
      <c r="C108" s="62"/>
      <c r="D108" s="62"/>
      <c r="E108" s="62"/>
      <c r="F108" s="62"/>
    </row>
    <row r="109" spans="1:6" x14ac:dyDescent="0.35">
      <c r="A109" s="62"/>
      <c r="B109" s="62"/>
      <c r="C109" s="62"/>
      <c r="D109" s="62"/>
      <c r="E109" s="62"/>
      <c r="F109" s="62"/>
    </row>
    <row r="110" spans="1:6" x14ac:dyDescent="0.35">
      <c r="A110" s="62"/>
      <c r="B110" s="62"/>
      <c r="C110" s="62"/>
      <c r="D110" s="62"/>
      <c r="E110" s="62"/>
      <c r="F110" s="62"/>
    </row>
    <row r="111" spans="1:6" x14ac:dyDescent="0.35">
      <c r="A111" s="62"/>
      <c r="B111" s="62"/>
      <c r="C111" s="62"/>
      <c r="D111" s="62"/>
      <c r="E111" s="62"/>
      <c r="F111" s="62"/>
    </row>
    <row r="112" spans="1:6" x14ac:dyDescent="0.35">
      <c r="A112" s="62"/>
      <c r="B112" s="62"/>
      <c r="C112" s="62"/>
      <c r="D112" s="62"/>
      <c r="E112" s="62"/>
      <c r="F112" s="62"/>
    </row>
    <row r="113" spans="1:6" x14ac:dyDescent="0.35">
      <c r="A113" s="62"/>
      <c r="B113" s="62"/>
      <c r="C113" s="62"/>
      <c r="D113" s="62"/>
      <c r="E113" s="62"/>
      <c r="F113" s="62"/>
    </row>
    <row r="114" spans="1:6" x14ac:dyDescent="0.35">
      <c r="A114" s="62"/>
      <c r="B114" s="62"/>
      <c r="C114" s="62"/>
      <c r="D114" s="62"/>
      <c r="E114" s="62"/>
      <c r="F114" s="62"/>
    </row>
    <row r="115" spans="1:6" x14ac:dyDescent="0.35">
      <c r="A115" s="62"/>
      <c r="B115" s="62"/>
      <c r="C115" s="62"/>
      <c r="D115" s="62"/>
      <c r="E115" s="62"/>
      <c r="F115" s="62"/>
    </row>
    <row r="116" spans="1:6" x14ac:dyDescent="0.35">
      <c r="A116" s="62"/>
      <c r="B116" s="62"/>
      <c r="C116" s="62"/>
      <c r="D116" s="62"/>
      <c r="E116" s="62"/>
      <c r="F116" s="62"/>
    </row>
    <row r="117" spans="1:6" x14ac:dyDescent="0.35">
      <c r="A117" s="62"/>
      <c r="B117" s="62"/>
      <c r="C117" s="62"/>
      <c r="D117" s="62"/>
      <c r="E117" s="62"/>
      <c r="F117" s="62"/>
    </row>
    <row r="118" spans="1:6" x14ac:dyDescent="0.35">
      <c r="A118" s="62"/>
      <c r="B118" s="62"/>
      <c r="C118" s="62"/>
      <c r="D118" s="62"/>
      <c r="E118" s="62"/>
      <c r="F118" s="62"/>
    </row>
    <row r="119" spans="1:6" x14ac:dyDescent="0.35">
      <c r="A119" s="62"/>
      <c r="B119" s="62"/>
      <c r="C119" s="62"/>
      <c r="D119" s="62"/>
      <c r="E119" s="62"/>
      <c r="F119" s="62"/>
    </row>
    <row r="120" spans="1:6" x14ac:dyDescent="0.35">
      <c r="A120" s="62"/>
      <c r="B120" s="62"/>
      <c r="C120" s="62"/>
      <c r="D120" s="62"/>
      <c r="E120" s="62"/>
      <c r="F120" s="62"/>
    </row>
    <row r="121" spans="1:6" x14ac:dyDescent="0.35">
      <c r="A121" s="62"/>
      <c r="B121" s="62"/>
      <c r="C121" s="62"/>
      <c r="D121" s="62"/>
      <c r="E121" s="62"/>
      <c r="F121" s="62"/>
    </row>
    <row r="122" spans="1:6" x14ac:dyDescent="0.35">
      <c r="A122" s="62"/>
      <c r="B122" s="62"/>
      <c r="C122" s="62"/>
      <c r="D122" s="62"/>
      <c r="E122" s="62"/>
      <c r="F122" s="62"/>
    </row>
    <row r="123" spans="1:6" x14ac:dyDescent="0.35">
      <c r="A123" s="62"/>
      <c r="B123" s="62"/>
      <c r="C123" s="62"/>
      <c r="D123" s="62"/>
      <c r="E123" s="62"/>
      <c r="F123" s="62"/>
    </row>
    <row r="124" spans="1:6" x14ac:dyDescent="0.35">
      <c r="A124" s="62"/>
      <c r="B124" s="62"/>
      <c r="C124" s="62"/>
      <c r="D124" s="62"/>
      <c r="E124" s="62"/>
      <c r="F124" s="62"/>
    </row>
    <row r="125" spans="1:6" x14ac:dyDescent="0.35">
      <c r="A125" s="62"/>
      <c r="B125" s="62"/>
      <c r="C125" s="62"/>
      <c r="D125" s="62"/>
      <c r="E125" s="62"/>
      <c r="F125" s="62"/>
    </row>
    <row r="126" spans="1:6" x14ac:dyDescent="0.35">
      <c r="A126" s="62"/>
      <c r="B126" s="62"/>
      <c r="C126" s="62"/>
      <c r="D126" s="62"/>
      <c r="E126" s="62"/>
      <c r="F126" s="62"/>
    </row>
    <row r="127" spans="1:6" x14ac:dyDescent="0.35">
      <c r="A127" s="62"/>
      <c r="B127" s="62"/>
      <c r="C127" s="62"/>
      <c r="D127" s="62"/>
      <c r="E127" s="62"/>
      <c r="F127" s="62"/>
    </row>
    <row r="128" spans="1:6" x14ac:dyDescent="0.35">
      <c r="A128" s="62"/>
      <c r="B128" s="62"/>
      <c r="C128" s="62"/>
      <c r="D128" s="62"/>
      <c r="E128" s="62"/>
      <c r="F128" s="62"/>
    </row>
    <row r="129" spans="1:6" x14ac:dyDescent="0.35">
      <c r="A129" s="62"/>
      <c r="B129" s="62"/>
      <c r="C129" s="62"/>
      <c r="D129" s="62"/>
      <c r="E129" s="62"/>
      <c r="F129" s="62"/>
    </row>
    <row r="130" spans="1:6" x14ac:dyDescent="0.35">
      <c r="A130" s="62"/>
      <c r="B130" s="62"/>
      <c r="C130" s="62"/>
      <c r="D130" s="62"/>
      <c r="E130" s="62"/>
      <c r="F130" s="62"/>
    </row>
    <row r="131" spans="1:6" x14ac:dyDescent="0.35">
      <c r="A131" s="62"/>
      <c r="B131" s="62"/>
      <c r="C131" s="62"/>
      <c r="D131" s="62"/>
      <c r="E131" s="62"/>
      <c r="F131" s="62"/>
    </row>
    <row r="132" spans="1:6" x14ac:dyDescent="0.35">
      <c r="A132" s="62"/>
      <c r="B132" s="62"/>
      <c r="C132" s="62"/>
      <c r="D132" s="62"/>
      <c r="E132" s="62"/>
      <c r="F132" s="62"/>
    </row>
    <row r="133" spans="1:6" x14ac:dyDescent="0.35">
      <c r="A133" s="62"/>
      <c r="B133" s="62"/>
      <c r="C133" s="62"/>
      <c r="D133" s="62"/>
      <c r="E133" s="62"/>
      <c r="F133" s="62"/>
    </row>
    <row r="134" spans="1:6" x14ac:dyDescent="0.35">
      <c r="A134" s="62"/>
      <c r="B134" s="62"/>
      <c r="C134" s="62"/>
      <c r="D134" s="62"/>
      <c r="E134" s="62"/>
      <c r="F134" s="62"/>
    </row>
    <row r="135" spans="1:6" x14ac:dyDescent="0.35">
      <c r="A135" s="62"/>
      <c r="B135" s="62"/>
      <c r="C135" s="62"/>
      <c r="D135" s="62"/>
      <c r="E135" s="62"/>
      <c r="F135" s="62"/>
    </row>
    <row r="136" spans="1:6" x14ac:dyDescent="0.35">
      <c r="A136" s="62"/>
      <c r="B136" s="62"/>
      <c r="C136" s="62"/>
      <c r="D136" s="62"/>
      <c r="E136" s="62"/>
      <c r="F136" s="62"/>
    </row>
    <row r="137" spans="1:6" x14ac:dyDescent="0.35">
      <c r="A137" s="62"/>
      <c r="B137" s="62"/>
      <c r="C137" s="62"/>
      <c r="D137" s="62"/>
      <c r="E137" s="62"/>
      <c r="F137" s="62"/>
    </row>
    <row r="138" spans="1:6" x14ac:dyDescent="0.35">
      <c r="A138" s="62"/>
      <c r="B138" s="62"/>
      <c r="C138" s="62"/>
      <c r="D138" s="62"/>
      <c r="E138" s="62"/>
      <c r="F138" s="62"/>
    </row>
    <row r="139" spans="1:6" x14ac:dyDescent="0.35">
      <c r="A139" s="62"/>
      <c r="B139" s="62"/>
      <c r="C139" s="62"/>
      <c r="D139" s="62"/>
      <c r="E139" s="62"/>
      <c r="F139" s="62"/>
    </row>
    <row r="140" spans="1:6" x14ac:dyDescent="0.35">
      <c r="A140" s="62"/>
      <c r="B140" s="62"/>
      <c r="C140" s="62"/>
      <c r="D140" s="62"/>
      <c r="E140" s="62"/>
      <c r="F140" s="62"/>
    </row>
    <row r="141" spans="1:6" x14ac:dyDescent="0.35">
      <c r="A141" s="62"/>
      <c r="B141" s="62"/>
      <c r="C141" s="62"/>
      <c r="D141" s="62"/>
      <c r="E141" s="62"/>
      <c r="F141" s="62"/>
    </row>
    <row r="142" spans="1:6" x14ac:dyDescent="0.35">
      <c r="A142" s="62"/>
      <c r="B142" s="62"/>
      <c r="C142" s="62"/>
      <c r="D142" s="62"/>
      <c r="E142" s="62"/>
      <c r="F142" s="62"/>
    </row>
    <row r="143" spans="1:6" x14ac:dyDescent="0.35">
      <c r="A143" s="62"/>
      <c r="B143" s="62"/>
      <c r="C143" s="62"/>
      <c r="D143" s="62"/>
      <c r="E143" s="62"/>
      <c r="F143" s="62"/>
    </row>
    <row r="144" spans="1:6" x14ac:dyDescent="0.35">
      <c r="A144" s="62"/>
      <c r="B144" s="62"/>
      <c r="C144" s="62"/>
      <c r="D144" s="62"/>
      <c r="E144" s="62"/>
      <c r="F144" s="62"/>
    </row>
    <row r="145" spans="1:6" x14ac:dyDescent="0.35">
      <c r="A145" s="62"/>
      <c r="B145" s="62"/>
      <c r="C145" s="62"/>
      <c r="D145" s="62"/>
      <c r="E145" s="62"/>
      <c r="F145" s="62"/>
    </row>
    <row r="146" spans="1:6" x14ac:dyDescent="0.35">
      <c r="A146" s="62"/>
      <c r="B146" s="62"/>
      <c r="C146" s="62"/>
      <c r="D146" s="62"/>
      <c r="E146" s="62"/>
      <c r="F146" s="62"/>
    </row>
    <row r="147" spans="1:6" x14ac:dyDescent="0.35">
      <c r="A147" s="62"/>
      <c r="B147" s="62"/>
      <c r="C147" s="62"/>
      <c r="D147" s="62"/>
      <c r="E147" s="62"/>
      <c r="F147" s="62"/>
    </row>
    <row r="148" spans="1:6" x14ac:dyDescent="0.35">
      <c r="A148" s="62"/>
      <c r="B148" s="62"/>
      <c r="C148" s="62"/>
      <c r="D148" s="62"/>
      <c r="E148" s="62"/>
      <c r="F148" s="62"/>
    </row>
    <row r="149" spans="1:6" x14ac:dyDescent="0.35">
      <c r="A149" s="62"/>
      <c r="B149" s="62"/>
      <c r="C149" s="62"/>
      <c r="D149" s="62"/>
      <c r="E149" s="62"/>
      <c r="F149" s="62"/>
    </row>
    <row r="150" spans="1:6" x14ac:dyDescent="0.35">
      <c r="A150" s="62"/>
      <c r="B150" s="62"/>
      <c r="C150" s="62"/>
      <c r="D150" s="62"/>
      <c r="E150" s="62"/>
      <c r="F150" s="62"/>
    </row>
    <row r="151" spans="1:6" x14ac:dyDescent="0.35">
      <c r="A151" s="62"/>
      <c r="B151" s="62"/>
      <c r="C151" s="62"/>
      <c r="D151" s="62"/>
      <c r="E151" s="62"/>
      <c r="F151" s="62"/>
    </row>
    <row r="152" spans="1:6" x14ac:dyDescent="0.35">
      <c r="A152" s="62"/>
      <c r="B152" s="62"/>
      <c r="C152" s="62"/>
      <c r="D152" s="62"/>
      <c r="E152" s="62"/>
      <c r="F152" s="62"/>
    </row>
    <row r="153" spans="1:6" x14ac:dyDescent="0.35">
      <c r="A153" s="62"/>
      <c r="B153" s="62"/>
      <c r="C153" s="62"/>
      <c r="D153" s="62"/>
      <c r="E153" s="62"/>
      <c r="F153" s="62"/>
    </row>
    <row r="154" spans="1:6" x14ac:dyDescent="0.35">
      <c r="A154" s="62"/>
      <c r="B154" s="62"/>
      <c r="C154" s="62"/>
      <c r="D154" s="62"/>
      <c r="E154" s="62"/>
      <c r="F154" s="62"/>
    </row>
    <row r="155" spans="1:6" x14ac:dyDescent="0.35">
      <c r="A155" s="62"/>
      <c r="B155" s="62"/>
      <c r="C155" s="62"/>
      <c r="D155" s="62"/>
      <c r="E155" s="62"/>
      <c r="F155" s="62"/>
    </row>
    <row r="156" spans="1:6" x14ac:dyDescent="0.35">
      <c r="A156" s="62"/>
      <c r="B156" s="62"/>
      <c r="C156" s="62"/>
      <c r="D156" s="62"/>
      <c r="E156" s="62"/>
      <c r="F156" s="62"/>
    </row>
    <row r="157" spans="1:6" x14ac:dyDescent="0.35">
      <c r="A157" s="62"/>
      <c r="B157" s="62"/>
      <c r="C157" s="62"/>
      <c r="D157" s="62"/>
      <c r="E157" s="62"/>
      <c r="F157" s="62"/>
    </row>
    <row r="158" spans="1:6" x14ac:dyDescent="0.35">
      <c r="A158" s="62"/>
      <c r="B158" s="62"/>
      <c r="C158" s="62"/>
      <c r="D158" s="62"/>
      <c r="E158" s="62"/>
      <c r="F158" s="62"/>
    </row>
    <row r="159" spans="1:6" x14ac:dyDescent="0.35">
      <c r="A159" s="62"/>
      <c r="B159" s="62"/>
      <c r="C159" s="62"/>
      <c r="D159" s="62"/>
      <c r="E159" s="62"/>
      <c r="F159" s="62"/>
    </row>
    <row r="160" spans="1:6" x14ac:dyDescent="0.35">
      <c r="A160" s="62"/>
      <c r="B160" s="62"/>
      <c r="C160" s="62"/>
      <c r="D160" s="62"/>
      <c r="E160" s="62"/>
      <c r="F160" s="62"/>
    </row>
    <row r="161" spans="1:6" x14ac:dyDescent="0.35">
      <c r="A161" s="62"/>
      <c r="B161" s="62"/>
      <c r="C161" s="62"/>
      <c r="D161" s="62"/>
      <c r="E161" s="62"/>
      <c r="F161" s="62"/>
    </row>
    <row r="162" spans="1:6" x14ac:dyDescent="0.35">
      <c r="A162" s="62"/>
      <c r="B162" s="62"/>
      <c r="C162" s="62"/>
      <c r="D162" s="62"/>
      <c r="E162" s="62"/>
      <c r="F162" s="62"/>
    </row>
    <row r="163" spans="1:6" x14ac:dyDescent="0.35">
      <c r="A163" s="62"/>
      <c r="B163" s="62"/>
      <c r="C163" s="62"/>
      <c r="D163" s="62"/>
      <c r="E163" s="62"/>
      <c r="F163" s="62"/>
    </row>
    <row r="164" spans="1:6" x14ac:dyDescent="0.35">
      <c r="A164" s="62"/>
      <c r="B164" s="62"/>
      <c r="C164" s="62"/>
      <c r="D164" s="62"/>
      <c r="E164" s="62"/>
      <c r="F164" s="62"/>
    </row>
    <row r="165" spans="1:6" x14ac:dyDescent="0.35">
      <c r="A165" s="62"/>
      <c r="B165" s="62"/>
      <c r="C165" s="62"/>
      <c r="D165" s="62"/>
      <c r="E165" s="62"/>
      <c r="F165" s="62"/>
    </row>
    <row r="166" spans="1:6" x14ac:dyDescent="0.35">
      <c r="A166" s="62"/>
      <c r="B166" s="62"/>
      <c r="C166" s="62"/>
      <c r="D166" s="62"/>
      <c r="E166" s="62"/>
      <c r="F166" s="62"/>
    </row>
    <row r="167" spans="1:6" x14ac:dyDescent="0.35">
      <c r="A167" s="62"/>
      <c r="B167" s="62"/>
      <c r="C167" s="62"/>
      <c r="D167" s="62"/>
      <c r="E167" s="62"/>
      <c r="F167" s="62"/>
    </row>
    <row r="168" spans="1:6" x14ac:dyDescent="0.35">
      <c r="A168" s="62"/>
      <c r="B168" s="62"/>
      <c r="C168" s="62"/>
      <c r="D168" s="62"/>
      <c r="E168" s="62"/>
      <c r="F168" s="62"/>
    </row>
    <row r="169" spans="1:6" x14ac:dyDescent="0.35">
      <c r="A169" s="62"/>
      <c r="B169" s="62"/>
      <c r="C169" s="62"/>
      <c r="D169" s="62"/>
      <c r="E169" s="62"/>
      <c r="F169" s="62"/>
    </row>
    <row r="170" spans="1:6" x14ac:dyDescent="0.35">
      <c r="A170" s="62"/>
      <c r="B170" s="62"/>
      <c r="C170" s="62"/>
      <c r="D170" s="62"/>
      <c r="E170" s="62"/>
      <c r="F170" s="62"/>
    </row>
    <row r="171" spans="1:6" x14ac:dyDescent="0.35">
      <c r="A171" s="62"/>
      <c r="B171" s="62"/>
      <c r="C171" s="62"/>
      <c r="D171" s="62"/>
      <c r="E171" s="62"/>
      <c r="F171" s="62"/>
    </row>
    <row r="172" spans="1:6" x14ac:dyDescent="0.35">
      <c r="A172" s="62"/>
      <c r="B172" s="62"/>
      <c r="C172" s="62"/>
      <c r="D172" s="62"/>
      <c r="E172" s="62"/>
      <c r="F172" s="62"/>
    </row>
    <row r="173" spans="1:6" x14ac:dyDescent="0.35">
      <c r="A173" s="62"/>
      <c r="B173" s="62"/>
      <c r="C173" s="62"/>
      <c r="D173" s="62"/>
      <c r="E173" s="62"/>
      <c r="F173" s="62"/>
    </row>
    <row r="174" spans="1:6" x14ac:dyDescent="0.35">
      <c r="A174" s="62"/>
      <c r="B174" s="62"/>
      <c r="C174" s="62"/>
      <c r="D174" s="62"/>
      <c r="E174" s="62"/>
      <c r="F174" s="62"/>
    </row>
    <row r="175" spans="1:6" x14ac:dyDescent="0.35">
      <c r="A175" s="62"/>
      <c r="B175" s="62"/>
      <c r="C175" s="62"/>
      <c r="D175" s="62"/>
      <c r="E175" s="62"/>
      <c r="F175" s="62"/>
    </row>
    <row r="176" spans="1:6" x14ac:dyDescent="0.35">
      <c r="A176" s="62"/>
      <c r="B176" s="62"/>
      <c r="C176" s="62"/>
      <c r="D176" s="62"/>
      <c r="E176" s="62"/>
      <c r="F176" s="62"/>
    </row>
    <row r="177" spans="1:6" x14ac:dyDescent="0.35">
      <c r="A177" s="62"/>
      <c r="B177" s="62"/>
      <c r="C177" s="62"/>
      <c r="D177" s="62"/>
      <c r="E177" s="62"/>
      <c r="F177" s="62"/>
    </row>
    <row r="178" spans="1:6" x14ac:dyDescent="0.35">
      <c r="A178" s="62"/>
      <c r="B178" s="62"/>
      <c r="C178" s="62"/>
      <c r="D178" s="62"/>
      <c r="E178" s="62"/>
      <c r="F178" s="62"/>
    </row>
    <row r="179" spans="1:6" x14ac:dyDescent="0.35">
      <c r="A179" s="62"/>
      <c r="B179" s="62"/>
      <c r="C179" s="62"/>
      <c r="D179" s="62"/>
      <c r="E179" s="62"/>
      <c r="F179" s="62"/>
    </row>
    <row r="180" spans="1:6" x14ac:dyDescent="0.35">
      <c r="A180" s="62"/>
      <c r="B180" s="62"/>
      <c r="C180" s="62"/>
      <c r="D180" s="62"/>
      <c r="E180" s="62"/>
      <c r="F180" s="62"/>
    </row>
    <row r="181" spans="1:6" x14ac:dyDescent="0.35">
      <c r="A181" s="62"/>
      <c r="B181" s="62"/>
      <c r="C181" s="62"/>
      <c r="D181" s="62"/>
      <c r="E181" s="62"/>
      <c r="F181" s="62"/>
    </row>
    <row r="182" spans="1:6" x14ac:dyDescent="0.35">
      <c r="A182" s="62"/>
      <c r="B182" s="62"/>
      <c r="C182" s="62"/>
      <c r="D182" s="62"/>
      <c r="E182" s="62"/>
      <c r="F182" s="62"/>
    </row>
    <row r="183" spans="1:6" x14ac:dyDescent="0.35">
      <c r="A183" s="62"/>
      <c r="B183" s="62"/>
      <c r="C183" s="62"/>
      <c r="D183" s="62"/>
      <c r="E183" s="62"/>
      <c r="F183" s="62"/>
    </row>
    <row r="184" spans="1:6" x14ac:dyDescent="0.35">
      <c r="A184" s="62"/>
      <c r="B184" s="62"/>
      <c r="C184" s="62"/>
      <c r="D184" s="62"/>
      <c r="E184" s="62"/>
      <c r="F184" s="62"/>
    </row>
    <row r="185" spans="1:6" x14ac:dyDescent="0.35">
      <c r="A185" s="62"/>
      <c r="B185" s="62"/>
      <c r="C185" s="62"/>
      <c r="D185" s="62"/>
      <c r="E185" s="62"/>
      <c r="F185" s="62"/>
    </row>
    <row r="186" spans="1:6" x14ac:dyDescent="0.35">
      <c r="A186" s="62"/>
      <c r="B186" s="62"/>
      <c r="C186" s="62"/>
      <c r="D186" s="62"/>
      <c r="E186" s="62"/>
      <c r="F186" s="62"/>
    </row>
    <row r="187" spans="1:6" x14ac:dyDescent="0.35">
      <c r="A187" s="62"/>
      <c r="B187" s="62"/>
      <c r="C187" s="62"/>
      <c r="D187" s="62"/>
      <c r="E187" s="62"/>
      <c r="F187" s="62"/>
    </row>
    <row r="188" spans="1:6" x14ac:dyDescent="0.35">
      <c r="A188" s="62"/>
      <c r="B188" s="62"/>
      <c r="C188" s="62"/>
      <c r="D188" s="62"/>
      <c r="E188" s="62"/>
      <c r="F188" s="62"/>
    </row>
    <row r="189" spans="1:6" x14ac:dyDescent="0.35">
      <c r="A189" s="62"/>
      <c r="B189" s="62"/>
      <c r="C189" s="62"/>
      <c r="D189" s="62"/>
      <c r="E189" s="62"/>
      <c r="F189" s="62"/>
    </row>
    <row r="190" spans="1:6" x14ac:dyDescent="0.35">
      <c r="A190" s="62"/>
      <c r="B190" s="62"/>
      <c r="C190" s="62"/>
      <c r="D190" s="62"/>
      <c r="E190" s="62"/>
      <c r="F190" s="62"/>
    </row>
    <row r="191" spans="1:6" x14ac:dyDescent="0.35">
      <c r="A191" s="62"/>
      <c r="B191" s="62"/>
      <c r="C191" s="62"/>
      <c r="D191" s="62"/>
      <c r="E191" s="62"/>
      <c r="F191" s="62"/>
    </row>
    <row r="192" spans="1:6" x14ac:dyDescent="0.35">
      <c r="A192" s="62"/>
      <c r="B192" s="62"/>
      <c r="C192" s="62"/>
      <c r="D192" s="62"/>
      <c r="E192" s="62"/>
      <c r="F192" s="62"/>
    </row>
    <row r="193" spans="1:6" x14ac:dyDescent="0.35">
      <c r="A193" s="62"/>
      <c r="B193" s="62"/>
      <c r="C193" s="62"/>
      <c r="D193" s="62"/>
      <c r="E193" s="62"/>
      <c r="F193" s="62"/>
    </row>
    <row r="194" spans="1:6" x14ac:dyDescent="0.35">
      <c r="A194" s="62"/>
      <c r="B194" s="62"/>
      <c r="C194" s="62"/>
      <c r="D194" s="62"/>
      <c r="E194" s="62"/>
      <c r="F194" s="62"/>
    </row>
    <row r="195" spans="1:6" x14ac:dyDescent="0.35">
      <c r="A195" s="62"/>
      <c r="B195" s="62"/>
      <c r="C195" s="62"/>
      <c r="D195" s="62"/>
      <c r="E195" s="62"/>
      <c r="F195" s="62"/>
    </row>
    <row r="196" spans="1:6" x14ac:dyDescent="0.35">
      <c r="A196" s="62"/>
      <c r="B196" s="62"/>
      <c r="C196" s="62"/>
      <c r="D196" s="62"/>
      <c r="E196" s="62"/>
      <c r="F196" s="62"/>
    </row>
    <row r="197" spans="1:6" x14ac:dyDescent="0.35">
      <c r="A197" s="62"/>
      <c r="B197" s="62"/>
      <c r="C197" s="62"/>
      <c r="D197" s="62"/>
      <c r="E197" s="62"/>
      <c r="F197" s="62"/>
    </row>
    <row r="198" spans="1:6" x14ac:dyDescent="0.35">
      <c r="A198" s="62"/>
      <c r="B198" s="62"/>
      <c r="C198" s="62"/>
      <c r="D198" s="62"/>
      <c r="E198" s="62"/>
      <c r="F198" s="62"/>
    </row>
    <row r="199" spans="1:6" x14ac:dyDescent="0.35">
      <c r="A199" s="62"/>
      <c r="B199" s="62"/>
      <c r="C199" s="62"/>
      <c r="D199" s="62"/>
      <c r="E199" s="62"/>
      <c r="F199" s="62"/>
    </row>
    <row r="200" spans="1:6" x14ac:dyDescent="0.35">
      <c r="A200" s="62"/>
      <c r="B200" s="62"/>
      <c r="C200" s="62"/>
      <c r="D200" s="62"/>
      <c r="E200" s="62"/>
      <c r="F200" s="62"/>
    </row>
    <row r="201" spans="1:6" x14ac:dyDescent="0.35">
      <c r="A201" s="62"/>
      <c r="B201" s="62"/>
      <c r="C201" s="62"/>
      <c r="D201" s="62"/>
      <c r="E201" s="62"/>
      <c r="F201" s="62"/>
    </row>
    <row r="202" spans="1:6" x14ac:dyDescent="0.35">
      <c r="A202" s="62"/>
      <c r="B202" s="62"/>
      <c r="C202" s="62"/>
      <c r="D202" s="62"/>
      <c r="E202" s="62"/>
      <c r="F202" s="62"/>
    </row>
    <row r="203" spans="1:6" x14ac:dyDescent="0.35">
      <c r="A203" s="62"/>
      <c r="B203" s="62"/>
      <c r="C203" s="62"/>
      <c r="D203" s="62"/>
      <c r="E203" s="62"/>
      <c r="F203" s="62"/>
    </row>
    <row r="204" spans="1:6" x14ac:dyDescent="0.35">
      <c r="A204" s="62"/>
      <c r="B204" s="62"/>
      <c r="C204" s="62"/>
      <c r="D204" s="62"/>
      <c r="E204" s="62"/>
      <c r="F204" s="62"/>
    </row>
    <row r="205" spans="1:6" x14ac:dyDescent="0.35">
      <c r="A205" s="62"/>
      <c r="B205" s="62"/>
      <c r="C205" s="62"/>
      <c r="D205" s="62"/>
      <c r="E205" s="62"/>
      <c r="F205" s="62"/>
    </row>
    <row r="206" spans="1:6" x14ac:dyDescent="0.35">
      <c r="A206" s="62"/>
      <c r="B206" s="62"/>
      <c r="C206" s="62"/>
      <c r="D206" s="62"/>
      <c r="E206" s="62"/>
      <c r="F206" s="62"/>
    </row>
    <row r="207" spans="1:6" x14ac:dyDescent="0.35">
      <c r="A207" s="62"/>
      <c r="B207" s="62"/>
      <c r="C207" s="62"/>
      <c r="D207" s="62"/>
      <c r="E207" s="62"/>
      <c r="F207" s="62"/>
    </row>
    <row r="208" spans="1:6" x14ac:dyDescent="0.35">
      <c r="A208" s="62"/>
      <c r="B208" s="62"/>
      <c r="C208" s="62"/>
      <c r="D208" s="62"/>
      <c r="E208" s="62"/>
      <c r="F208" s="62"/>
    </row>
    <row r="209" spans="1:6" x14ac:dyDescent="0.35">
      <c r="A209" s="62"/>
      <c r="B209" s="62"/>
      <c r="C209" s="62"/>
      <c r="D209" s="62"/>
      <c r="E209" s="62"/>
      <c r="F209" s="62"/>
    </row>
    <row r="210" spans="1:6" x14ac:dyDescent="0.35">
      <c r="A210" s="62"/>
      <c r="B210" s="62"/>
      <c r="C210" s="62"/>
      <c r="D210" s="62"/>
      <c r="E210" s="62"/>
      <c r="F210" s="62"/>
    </row>
    <row r="211" spans="1:6" x14ac:dyDescent="0.35">
      <c r="A211" s="62"/>
      <c r="B211" s="62"/>
      <c r="C211" s="62"/>
      <c r="D211" s="62"/>
      <c r="E211" s="62"/>
      <c r="F211" s="62"/>
    </row>
    <row r="212" spans="1:6" x14ac:dyDescent="0.35">
      <c r="A212" s="62"/>
      <c r="B212" s="62"/>
      <c r="C212" s="62"/>
      <c r="D212" s="62"/>
      <c r="E212" s="62"/>
      <c r="F212" s="62"/>
    </row>
    <row r="213" spans="1:6" x14ac:dyDescent="0.35">
      <c r="A213" s="62"/>
      <c r="B213" s="62"/>
      <c r="C213" s="62"/>
      <c r="D213" s="62"/>
      <c r="E213" s="62"/>
      <c r="F213" s="62"/>
    </row>
    <row r="214" spans="1:6" x14ac:dyDescent="0.35">
      <c r="A214" s="62"/>
      <c r="B214" s="62"/>
      <c r="C214" s="62"/>
      <c r="D214" s="62"/>
      <c r="E214" s="62"/>
      <c r="F214" s="62"/>
    </row>
    <row r="215" spans="1:6" x14ac:dyDescent="0.35">
      <c r="A215" s="62"/>
      <c r="B215" s="62"/>
      <c r="C215" s="62"/>
      <c r="D215" s="62"/>
      <c r="E215" s="62"/>
      <c r="F215" s="62"/>
    </row>
    <row r="216" spans="1:6" x14ac:dyDescent="0.35">
      <c r="A216" s="62"/>
      <c r="B216" s="62"/>
      <c r="C216" s="62"/>
      <c r="D216" s="62"/>
      <c r="E216" s="62"/>
      <c r="F216" s="62"/>
    </row>
    <row r="217" spans="1:6" x14ac:dyDescent="0.35">
      <c r="A217" s="62"/>
      <c r="B217" s="62"/>
      <c r="C217" s="62"/>
      <c r="D217" s="62"/>
      <c r="E217" s="62"/>
      <c r="F217" s="62"/>
    </row>
    <row r="218" spans="1:6" x14ac:dyDescent="0.35">
      <c r="A218" s="62"/>
      <c r="B218" s="62"/>
      <c r="C218" s="62"/>
      <c r="D218" s="62"/>
      <c r="E218" s="62"/>
      <c r="F218" s="62"/>
    </row>
    <row r="219" spans="1:6" x14ac:dyDescent="0.35">
      <c r="A219" s="62"/>
      <c r="B219" s="62"/>
      <c r="C219" s="62"/>
      <c r="D219" s="62"/>
      <c r="E219" s="62"/>
      <c r="F219" s="62"/>
    </row>
    <row r="220" spans="1:6" x14ac:dyDescent="0.35">
      <c r="A220" s="62"/>
      <c r="B220" s="62"/>
      <c r="C220" s="62"/>
      <c r="D220" s="62"/>
      <c r="E220" s="62"/>
      <c r="F220" s="62"/>
    </row>
    <row r="221" spans="1:6" x14ac:dyDescent="0.35">
      <c r="A221" s="62"/>
      <c r="B221" s="62"/>
      <c r="C221" s="62"/>
      <c r="D221" s="62"/>
      <c r="E221" s="62"/>
      <c r="F221" s="62"/>
    </row>
    <row r="222" spans="1:6" x14ac:dyDescent="0.35">
      <c r="A222" s="62"/>
      <c r="B222" s="62"/>
      <c r="C222" s="62"/>
      <c r="D222" s="62"/>
      <c r="E222" s="62"/>
      <c r="F222" s="62"/>
    </row>
    <row r="223" spans="1:6" x14ac:dyDescent="0.35">
      <c r="A223" s="62"/>
      <c r="B223" s="62"/>
      <c r="C223" s="62"/>
      <c r="D223" s="62"/>
      <c r="E223" s="62"/>
      <c r="F223" s="62"/>
    </row>
    <row r="224" spans="1:6" x14ac:dyDescent="0.35">
      <c r="A224" s="62"/>
      <c r="B224" s="62"/>
      <c r="C224" s="62"/>
      <c r="D224" s="62"/>
      <c r="E224" s="62"/>
      <c r="F224" s="62"/>
    </row>
    <row r="225" spans="1:6" x14ac:dyDescent="0.35">
      <c r="A225" s="62"/>
      <c r="B225" s="62"/>
      <c r="C225" s="62"/>
      <c r="D225" s="62"/>
      <c r="E225" s="62"/>
      <c r="F225" s="62"/>
    </row>
    <row r="226" spans="1:6" x14ac:dyDescent="0.35">
      <c r="A226" s="62"/>
      <c r="B226" s="62"/>
      <c r="C226" s="62"/>
      <c r="D226" s="62"/>
      <c r="E226" s="62"/>
      <c r="F226" s="62"/>
    </row>
    <row r="227" spans="1:6" x14ac:dyDescent="0.35">
      <c r="A227" s="62"/>
      <c r="B227" s="62"/>
      <c r="C227" s="62"/>
      <c r="D227" s="62"/>
      <c r="E227" s="62"/>
      <c r="F227" s="62"/>
    </row>
    <row r="228" spans="1:6" x14ac:dyDescent="0.35">
      <c r="A228" s="62"/>
      <c r="B228" s="62"/>
      <c r="C228" s="62"/>
      <c r="D228" s="62"/>
      <c r="E228" s="62"/>
      <c r="F228" s="62"/>
    </row>
    <row r="229" spans="1:6" x14ac:dyDescent="0.35">
      <c r="A229" s="62"/>
      <c r="B229" s="62"/>
      <c r="C229" s="62"/>
      <c r="D229" s="62"/>
      <c r="E229" s="62"/>
      <c r="F229" s="62"/>
    </row>
    <row r="230" spans="1:6" x14ac:dyDescent="0.35">
      <c r="A230" s="62"/>
      <c r="B230" s="62"/>
      <c r="C230" s="62"/>
      <c r="D230" s="62"/>
      <c r="E230" s="62"/>
      <c r="F230" s="62"/>
    </row>
    <row r="231" spans="1:6" x14ac:dyDescent="0.35">
      <c r="A231" s="62"/>
      <c r="B231" s="62"/>
      <c r="C231" s="62"/>
      <c r="D231" s="62"/>
      <c r="E231" s="62"/>
      <c r="F231" s="62"/>
    </row>
    <row r="232" spans="1:6" x14ac:dyDescent="0.35">
      <c r="A232" s="62"/>
      <c r="B232" s="62"/>
      <c r="C232" s="62"/>
      <c r="D232" s="62"/>
      <c r="E232" s="62"/>
      <c r="F232" s="62"/>
    </row>
    <row r="233" spans="1:6" x14ac:dyDescent="0.35">
      <c r="A233" s="62"/>
      <c r="B233" s="62"/>
      <c r="C233" s="62"/>
      <c r="D233" s="62"/>
      <c r="E233" s="62"/>
      <c r="F233" s="62"/>
    </row>
    <row r="234" spans="1:6" x14ac:dyDescent="0.35">
      <c r="A234" s="62"/>
      <c r="B234" s="62"/>
      <c r="C234" s="62"/>
      <c r="D234" s="62"/>
      <c r="E234" s="62"/>
      <c r="F234" s="62"/>
    </row>
    <row r="235" spans="1:6" x14ac:dyDescent="0.35">
      <c r="A235" s="62"/>
      <c r="B235" s="62"/>
      <c r="C235" s="62"/>
      <c r="D235" s="62"/>
      <c r="E235" s="62"/>
      <c r="F235" s="62"/>
    </row>
    <row r="236" spans="1:6" x14ac:dyDescent="0.35">
      <c r="A236" s="62"/>
      <c r="B236" s="62"/>
      <c r="C236" s="62"/>
      <c r="D236" s="62"/>
      <c r="E236" s="62"/>
      <c r="F236" s="62"/>
    </row>
    <row r="237" spans="1:6" x14ac:dyDescent="0.35">
      <c r="A237" s="62"/>
      <c r="B237" s="62"/>
      <c r="C237" s="62"/>
      <c r="D237" s="62"/>
      <c r="E237" s="62"/>
      <c r="F237" s="62"/>
    </row>
    <row r="238" spans="1:6" x14ac:dyDescent="0.35">
      <c r="A238" s="62"/>
      <c r="B238" s="62"/>
      <c r="C238" s="62"/>
      <c r="D238" s="62"/>
      <c r="E238" s="62"/>
      <c r="F238" s="62"/>
    </row>
    <row r="239" spans="1:6" x14ac:dyDescent="0.35">
      <c r="A239" s="62"/>
      <c r="B239" s="62"/>
      <c r="C239" s="62"/>
      <c r="D239" s="62"/>
      <c r="E239" s="62"/>
      <c r="F239" s="62"/>
    </row>
    <row r="240" spans="1:6" x14ac:dyDescent="0.35">
      <c r="A240" s="62"/>
      <c r="B240" s="62"/>
      <c r="C240" s="62"/>
      <c r="D240" s="62"/>
      <c r="E240" s="62"/>
      <c r="F240" s="62"/>
    </row>
    <row r="241" spans="1:6" x14ac:dyDescent="0.35">
      <c r="A241" s="62"/>
      <c r="B241" s="62"/>
      <c r="C241" s="62"/>
      <c r="D241" s="62"/>
      <c r="E241" s="62"/>
      <c r="F241" s="62"/>
    </row>
    <row r="242" spans="1:6" x14ac:dyDescent="0.35">
      <c r="A242" s="62"/>
      <c r="B242" s="62"/>
      <c r="C242" s="62"/>
      <c r="D242" s="62"/>
      <c r="E242" s="62"/>
      <c r="F242" s="62"/>
    </row>
    <row r="243" spans="1:6" x14ac:dyDescent="0.35">
      <c r="A243" s="62"/>
      <c r="B243" s="62"/>
      <c r="C243" s="62"/>
      <c r="D243" s="62"/>
      <c r="E243" s="62"/>
      <c r="F243" s="62"/>
    </row>
    <row r="244" spans="1:6" x14ac:dyDescent="0.35">
      <c r="A244" s="62"/>
      <c r="B244" s="62"/>
      <c r="C244" s="62"/>
      <c r="D244" s="62"/>
      <c r="E244" s="62"/>
      <c r="F244" s="62"/>
    </row>
    <row r="245" spans="1:6" x14ac:dyDescent="0.35">
      <c r="A245" s="62"/>
      <c r="B245" s="62"/>
      <c r="C245" s="62"/>
      <c r="D245" s="62"/>
      <c r="E245" s="62"/>
      <c r="F245" s="62"/>
    </row>
    <row r="246" spans="1:6" x14ac:dyDescent="0.35">
      <c r="A246" s="62"/>
      <c r="B246" s="62"/>
      <c r="C246" s="62"/>
      <c r="D246" s="62"/>
      <c r="E246" s="62"/>
      <c r="F246" s="62"/>
    </row>
    <row r="247" spans="1:6" x14ac:dyDescent="0.35">
      <c r="A247" s="62"/>
      <c r="B247" s="62"/>
      <c r="C247" s="62"/>
      <c r="D247" s="62"/>
      <c r="E247" s="62"/>
      <c r="F247" s="62"/>
    </row>
    <row r="248" spans="1:6" x14ac:dyDescent="0.35">
      <c r="A248" s="62"/>
      <c r="B248" s="62"/>
      <c r="C248" s="62"/>
      <c r="D248" s="62"/>
      <c r="E248" s="62"/>
      <c r="F248" s="62"/>
    </row>
    <row r="249" spans="1:6" x14ac:dyDescent="0.35">
      <c r="A249" s="62"/>
      <c r="B249" s="62"/>
      <c r="C249" s="62"/>
      <c r="D249" s="62"/>
      <c r="E249" s="62"/>
      <c r="F249" s="62"/>
    </row>
    <row r="250" spans="1:6" x14ac:dyDescent="0.35">
      <c r="A250" s="62"/>
      <c r="B250" s="62"/>
      <c r="C250" s="62"/>
      <c r="D250" s="62"/>
      <c r="E250" s="62"/>
      <c r="F250" s="62"/>
    </row>
    <row r="251" spans="1:6" x14ac:dyDescent="0.35">
      <c r="A251" s="62"/>
      <c r="B251" s="62"/>
      <c r="C251" s="62"/>
      <c r="D251" s="62"/>
      <c r="E251" s="62"/>
      <c r="F251" s="62"/>
    </row>
    <row r="252" spans="1:6" x14ac:dyDescent="0.35">
      <c r="A252" s="62"/>
      <c r="B252" s="62"/>
      <c r="C252" s="62"/>
      <c r="D252" s="62"/>
      <c r="E252" s="62"/>
      <c r="F252" s="62"/>
    </row>
    <row r="253" spans="1:6" x14ac:dyDescent="0.35">
      <c r="A253" s="62"/>
      <c r="B253" s="62"/>
      <c r="C253" s="62"/>
      <c r="D253" s="62"/>
      <c r="E253" s="62"/>
      <c r="F253" s="62"/>
    </row>
    <row r="254" spans="1:6" x14ac:dyDescent="0.35">
      <c r="A254" s="62"/>
      <c r="B254" s="62"/>
      <c r="C254" s="62"/>
      <c r="D254" s="62"/>
      <c r="E254" s="62"/>
      <c r="F254" s="62"/>
    </row>
    <row r="255" spans="1:6" x14ac:dyDescent="0.35">
      <c r="A255" s="62"/>
      <c r="B255" s="62"/>
      <c r="C255" s="62"/>
      <c r="D255" s="62"/>
      <c r="E255" s="62"/>
      <c r="F255" s="62"/>
    </row>
    <row r="256" spans="1:6" x14ac:dyDescent="0.35">
      <c r="A256" s="62"/>
      <c r="B256" s="62"/>
      <c r="C256" s="62"/>
      <c r="D256" s="62"/>
      <c r="E256" s="62"/>
      <c r="F256" s="62"/>
    </row>
    <row r="257" spans="1:6" x14ac:dyDescent="0.35">
      <c r="A257" s="62"/>
      <c r="B257" s="62"/>
      <c r="C257" s="62"/>
      <c r="D257" s="62"/>
      <c r="E257" s="62"/>
      <c r="F257" s="62"/>
    </row>
    <row r="258" spans="1:6" x14ac:dyDescent="0.35">
      <c r="A258" s="62"/>
      <c r="B258" s="62"/>
      <c r="C258" s="62"/>
      <c r="D258" s="62"/>
      <c r="E258" s="62"/>
      <c r="F258" s="62"/>
    </row>
    <row r="259" spans="1:6" x14ac:dyDescent="0.35">
      <c r="A259" s="62"/>
      <c r="B259" s="62"/>
      <c r="C259" s="62"/>
      <c r="D259" s="62"/>
      <c r="E259" s="62"/>
      <c r="F259" s="62"/>
    </row>
    <row r="260" spans="1:6" x14ac:dyDescent="0.35">
      <c r="A260" s="62"/>
      <c r="B260" s="62"/>
      <c r="C260" s="62"/>
      <c r="D260" s="62"/>
      <c r="E260" s="62"/>
      <c r="F260" s="62"/>
    </row>
    <row r="261" spans="1:6" x14ac:dyDescent="0.35">
      <c r="A261" s="62"/>
      <c r="B261" s="62"/>
      <c r="C261" s="62"/>
      <c r="D261" s="62"/>
      <c r="E261" s="62"/>
      <c r="F261" s="62"/>
    </row>
    <row r="262" spans="1:6" x14ac:dyDescent="0.35">
      <c r="A262" s="62"/>
      <c r="B262" s="62"/>
      <c r="C262" s="62"/>
      <c r="D262" s="62"/>
      <c r="E262" s="62"/>
      <c r="F262" s="62"/>
    </row>
    <row r="263" spans="1:6" x14ac:dyDescent="0.35">
      <c r="A263" s="62"/>
      <c r="B263" s="62"/>
      <c r="C263" s="62"/>
      <c r="D263" s="62"/>
      <c r="E263" s="62"/>
      <c r="F263" s="62"/>
    </row>
    <row r="264" spans="1:6" x14ac:dyDescent="0.35">
      <c r="A264" s="62"/>
      <c r="B264" s="62"/>
      <c r="C264" s="62"/>
      <c r="D264" s="62"/>
      <c r="E264" s="62"/>
      <c r="F264" s="62"/>
    </row>
    <row r="265" spans="1:6" x14ac:dyDescent="0.35">
      <c r="A265" s="62"/>
      <c r="B265" s="62"/>
      <c r="C265" s="62"/>
      <c r="D265" s="62"/>
      <c r="E265" s="62"/>
      <c r="F265" s="62"/>
    </row>
    <row r="266" spans="1:6" x14ac:dyDescent="0.35">
      <c r="A266" s="62"/>
      <c r="B266" s="62"/>
      <c r="C266" s="62"/>
      <c r="D266" s="62"/>
      <c r="E266" s="62"/>
      <c r="F266" s="62"/>
    </row>
    <row r="267" spans="1:6" x14ac:dyDescent="0.35">
      <c r="A267" s="62"/>
      <c r="B267" s="62"/>
      <c r="C267" s="62"/>
      <c r="D267" s="62"/>
      <c r="E267" s="62"/>
      <c r="F267" s="62"/>
    </row>
    <row r="268" spans="1:6" x14ac:dyDescent="0.35">
      <c r="A268" s="62"/>
      <c r="B268" s="62"/>
      <c r="C268" s="62"/>
      <c r="D268" s="62"/>
      <c r="E268" s="62"/>
      <c r="F268" s="62"/>
    </row>
    <row r="269" spans="1:6" x14ac:dyDescent="0.35">
      <c r="A269" s="62"/>
      <c r="B269" s="62"/>
      <c r="C269" s="62"/>
      <c r="D269" s="62"/>
      <c r="E269" s="62"/>
      <c r="F269" s="62"/>
    </row>
    <row r="270" spans="1:6" x14ac:dyDescent="0.35">
      <c r="A270" s="62"/>
      <c r="B270" s="62"/>
      <c r="C270" s="62"/>
      <c r="D270" s="62"/>
      <c r="E270" s="62"/>
      <c r="F270" s="62"/>
    </row>
    <row r="271" spans="1:6" x14ac:dyDescent="0.35">
      <c r="A271" s="62"/>
      <c r="B271" s="62"/>
      <c r="C271" s="62"/>
      <c r="D271" s="62"/>
      <c r="E271" s="62"/>
      <c r="F271" s="62"/>
    </row>
    <row r="272" spans="1:6" x14ac:dyDescent="0.35">
      <c r="A272" s="62"/>
      <c r="B272" s="62"/>
      <c r="C272" s="62"/>
      <c r="D272" s="62"/>
      <c r="E272" s="62"/>
      <c r="F272" s="62"/>
    </row>
    <row r="273" spans="1:6" x14ac:dyDescent="0.35">
      <c r="A273" s="62"/>
      <c r="B273" s="62"/>
      <c r="C273" s="62"/>
      <c r="D273" s="62"/>
      <c r="E273" s="62"/>
      <c r="F273" s="62"/>
    </row>
    <row r="274" spans="1:6" x14ac:dyDescent="0.35">
      <c r="A274" s="62"/>
      <c r="B274" s="62"/>
      <c r="C274" s="62"/>
      <c r="D274" s="62"/>
      <c r="E274" s="62"/>
      <c r="F274" s="62"/>
    </row>
    <row r="275" spans="1:6" x14ac:dyDescent="0.35">
      <c r="A275" s="62"/>
      <c r="B275" s="62"/>
      <c r="C275" s="62"/>
      <c r="D275" s="62"/>
      <c r="E275" s="62"/>
      <c r="F275" s="62"/>
    </row>
    <row r="276" spans="1:6" x14ac:dyDescent="0.35">
      <c r="A276" s="62"/>
      <c r="B276" s="62"/>
      <c r="C276" s="62"/>
      <c r="D276" s="62"/>
      <c r="E276" s="62"/>
      <c r="F276" s="62"/>
    </row>
    <row r="277" spans="1:6" x14ac:dyDescent="0.35">
      <c r="A277" s="62"/>
      <c r="B277" s="62"/>
      <c r="C277" s="62"/>
      <c r="D277" s="62"/>
      <c r="E277" s="62"/>
      <c r="F277" s="62"/>
    </row>
    <row r="278" spans="1:6" x14ac:dyDescent="0.35">
      <c r="A278" s="62"/>
      <c r="B278" s="62"/>
      <c r="C278" s="62"/>
      <c r="D278" s="62"/>
      <c r="E278" s="62"/>
      <c r="F278" s="62"/>
    </row>
    <row r="279" spans="1:6" x14ac:dyDescent="0.35">
      <c r="A279" s="62"/>
      <c r="B279" s="62"/>
      <c r="C279" s="62"/>
      <c r="D279" s="62"/>
      <c r="E279" s="62"/>
      <c r="F279" s="62"/>
    </row>
    <row r="280" spans="1:6" x14ac:dyDescent="0.35">
      <c r="A280" s="62"/>
      <c r="B280" s="62"/>
      <c r="C280" s="62"/>
      <c r="D280" s="62"/>
      <c r="E280" s="62"/>
      <c r="F280" s="62"/>
    </row>
    <row r="281" spans="1:6" x14ac:dyDescent="0.35">
      <c r="A281" s="62"/>
      <c r="B281" s="62"/>
      <c r="C281" s="62"/>
      <c r="D281" s="62"/>
      <c r="E281" s="62"/>
      <c r="F281" s="62"/>
    </row>
    <row r="282" spans="1:6" x14ac:dyDescent="0.35">
      <c r="A282" s="62"/>
      <c r="B282" s="62"/>
      <c r="C282" s="62"/>
      <c r="D282" s="62"/>
      <c r="E282" s="62"/>
      <c r="F282" s="62"/>
    </row>
    <row r="283" spans="1:6" x14ac:dyDescent="0.35">
      <c r="A283" s="62"/>
      <c r="B283" s="62"/>
      <c r="C283" s="62"/>
      <c r="D283" s="62"/>
      <c r="E283" s="62"/>
      <c r="F283" s="62"/>
    </row>
    <row r="284" spans="1:6" x14ac:dyDescent="0.35">
      <c r="A284" s="62"/>
      <c r="B284" s="62"/>
      <c r="C284" s="62"/>
      <c r="D284" s="62"/>
      <c r="E284" s="62"/>
      <c r="F284" s="62"/>
    </row>
    <row r="285" spans="1:6" x14ac:dyDescent="0.35">
      <c r="A285" s="62"/>
      <c r="B285" s="62"/>
      <c r="C285" s="62"/>
      <c r="D285" s="62"/>
      <c r="E285" s="62"/>
      <c r="F285" s="62"/>
    </row>
    <row r="286" spans="1:6" x14ac:dyDescent="0.35">
      <c r="A286" s="62"/>
      <c r="B286" s="62"/>
      <c r="C286" s="62"/>
      <c r="D286" s="62"/>
      <c r="E286" s="62"/>
      <c r="F286" s="62"/>
    </row>
    <row r="287" spans="1:6" x14ac:dyDescent="0.35">
      <c r="A287" s="62"/>
      <c r="B287" s="62"/>
      <c r="C287" s="62"/>
      <c r="D287" s="62"/>
      <c r="E287" s="62"/>
      <c r="F287" s="62"/>
    </row>
    <row r="288" spans="1:6" x14ac:dyDescent="0.35">
      <c r="A288" s="62"/>
      <c r="B288" s="62"/>
      <c r="C288" s="62"/>
      <c r="D288" s="62"/>
      <c r="E288" s="62"/>
      <c r="F288" s="62"/>
    </row>
    <row r="289" spans="1:6" x14ac:dyDescent="0.35">
      <c r="A289" s="62"/>
      <c r="B289" s="62"/>
      <c r="C289" s="62"/>
      <c r="D289" s="62"/>
      <c r="E289" s="62"/>
      <c r="F289" s="62"/>
    </row>
    <row r="290" spans="1:6" x14ac:dyDescent="0.35">
      <c r="A290" s="62"/>
      <c r="B290" s="62"/>
      <c r="C290" s="62"/>
      <c r="D290" s="62"/>
      <c r="E290" s="62"/>
      <c r="F290" s="62"/>
    </row>
    <row r="291" spans="1:6" x14ac:dyDescent="0.35">
      <c r="A291" s="62"/>
      <c r="B291" s="62"/>
      <c r="C291" s="62"/>
      <c r="D291" s="62"/>
      <c r="E291" s="62"/>
      <c r="F291" s="62"/>
    </row>
    <row r="292" spans="1:6" x14ac:dyDescent="0.35">
      <c r="A292" s="62"/>
      <c r="B292" s="62"/>
      <c r="C292" s="62"/>
      <c r="D292" s="62"/>
      <c r="E292" s="62"/>
      <c r="F292" s="62"/>
    </row>
    <row r="293" spans="1:6" x14ac:dyDescent="0.35">
      <c r="A293" s="62"/>
      <c r="B293" s="62"/>
      <c r="C293" s="62"/>
      <c r="D293" s="62"/>
      <c r="E293" s="62"/>
      <c r="F293" s="62"/>
    </row>
    <row r="294" spans="1:6" x14ac:dyDescent="0.35">
      <c r="A294" s="62"/>
      <c r="B294" s="62"/>
      <c r="C294" s="62"/>
      <c r="D294" s="62"/>
      <c r="E294" s="62"/>
      <c r="F294" s="62"/>
    </row>
    <row r="295" spans="1:6" x14ac:dyDescent="0.35">
      <c r="A295" s="62"/>
      <c r="B295" s="62"/>
      <c r="C295" s="62"/>
      <c r="D295" s="62"/>
      <c r="E295" s="62"/>
      <c r="F295" s="62"/>
    </row>
    <row r="296" spans="1:6" x14ac:dyDescent="0.35">
      <c r="A296" s="62"/>
      <c r="B296" s="62"/>
      <c r="C296" s="62"/>
      <c r="D296" s="62"/>
      <c r="E296" s="62"/>
      <c r="F296" s="62"/>
    </row>
    <row r="297" spans="1:6" x14ac:dyDescent="0.35">
      <c r="A297" s="62"/>
      <c r="B297" s="62"/>
      <c r="C297" s="62"/>
      <c r="D297" s="62"/>
      <c r="E297" s="62"/>
      <c r="F297" s="62"/>
    </row>
    <row r="298" spans="1:6" x14ac:dyDescent="0.35">
      <c r="A298" s="62"/>
      <c r="B298" s="62"/>
      <c r="C298" s="62"/>
      <c r="D298" s="62"/>
      <c r="E298" s="62"/>
      <c r="F298" s="62"/>
    </row>
    <row r="299" spans="1:6" x14ac:dyDescent="0.35">
      <c r="A299" s="62"/>
      <c r="B299" s="62"/>
      <c r="C299" s="62"/>
      <c r="D299" s="62"/>
      <c r="E299" s="62"/>
      <c r="F299" s="62"/>
    </row>
    <row r="300" spans="1:6" x14ac:dyDescent="0.35">
      <c r="A300" s="62"/>
      <c r="B300" s="62"/>
      <c r="C300" s="62"/>
      <c r="D300" s="62"/>
      <c r="E300" s="62"/>
      <c r="F300" s="62"/>
    </row>
    <row r="301" spans="1:6" x14ac:dyDescent="0.35">
      <c r="A301" s="62"/>
      <c r="B301" s="62"/>
      <c r="C301" s="62"/>
      <c r="D301" s="62"/>
      <c r="E301" s="62"/>
      <c r="F301" s="62"/>
    </row>
    <row r="302" spans="1:6" x14ac:dyDescent="0.35">
      <c r="A302" s="62"/>
      <c r="B302" s="62"/>
      <c r="C302" s="62"/>
      <c r="D302" s="62"/>
      <c r="E302" s="62"/>
      <c r="F302" s="62"/>
    </row>
    <row r="303" spans="1:6" x14ac:dyDescent="0.35">
      <c r="A303" s="62"/>
      <c r="B303" s="62"/>
      <c r="C303" s="62"/>
      <c r="D303" s="62"/>
      <c r="E303" s="62"/>
      <c r="F303" s="62"/>
    </row>
    <row r="304" spans="1:6" x14ac:dyDescent="0.35">
      <c r="A304" s="62"/>
      <c r="B304" s="62"/>
      <c r="C304" s="62"/>
      <c r="D304" s="62"/>
      <c r="E304" s="62"/>
      <c r="F304" s="62"/>
    </row>
    <row r="305" spans="1:6" x14ac:dyDescent="0.35">
      <c r="A305" s="62"/>
      <c r="B305" s="62"/>
      <c r="C305" s="62"/>
      <c r="D305" s="62"/>
      <c r="E305" s="62"/>
      <c r="F305" s="62"/>
    </row>
    <row r="306" spans="1:6" x14ac:dyDescent="0.35">
      <c r="A306" s="62"/>
      <c r="B306" s="62"/>
      <c r="C306" s="62"/>
      <c r="D306" s="62"/>
      <c r="E306" s="62"/>
      <c r="F306" s="62"/>
    </row>
    <row r="307" spans="1:6" x14ac:dyDescent="0.35">
      <c r="A307" s="62"/>
      <c r="B307" s="62"/>
      <c r="C307" s="62"/>
      <c r="D307" s="62"/>
      <c r="E307" s="62"/>
      <c r="F307" s="62"/>
    </row>
    <row r="308" spans="1:6" x14ac:dyDescent="0.35">
      <c r="A308" s="62"/>
      <c r="B308" s="62"/>
      <c r="C308" s="62"/>
      <c r="D308" s="62"/>
      <c r="E308" s="62"/>
      <c r="F308" s="62"/>
    </row>
    <row r="309" spans="1:6" x14ac:dyDescent="0.35">
      <c r="A309" s="62"/>
      <c r="B309" s="62"/>
      <c r="C309" s="62"/>
      <c r="D309" s="62"/>
      <c r="E309" s="62"/>
      <c r="F309" s="62"/>
    </row>
    <row r="310" spans="1:6" x14ac:dyDescent="0.35">
      <c r="A310" s="62"/>
      <c r="B310" s="62"/>
      <c r="C310" s="62"/>
      <c r="D310" s="62"/>
      <c r="E310" s="62"/>
      <c r="F310" s="62"/>
    </row>
    <row r="311" spans="1:6" x14ac:dyDescent="0.35">
      <c r="A311" s="62"/>
      <c r="B311" s="62"/>
      <c r="C311" s="62"/>
      <c r="D311" s="62"/>
      <c r="E311" s="62"/>
      <c r="F311" s="62"/>
    </row>
    <row r="312" spans="1:6" x14ac:dyDescent="0.35">
      <c r="A312" s="62"/>
      <c r="B312" s="62"/>
      <c r="C312" s="62"/>
      <c r="D312" s="62"/>
      <c r="E312" s="62"/>
      <c r="F312" s="62"/>
    </row>
    <row r="313" spans="1:6" x14ac:dyDescent="0.35">
      <c r="A313" s="62"/>
      <c r="B313" s="62"/>
      <c r="C313" s="62"/>
      <c r="D313" s="62"/>
      <c r="E313" s="62"/>
      <c r="F313" s="62"/>
    </row>
    <row r="314" spans="1:6" x14ac:dyDescent="0.35">
      <c r="A314" s="62"/>
      <c r="B314" s="62"/>
      <c r="C314" s="62"/>
      <c r="D314" s="62"/>
      <c r="E314" s="62"/>
      <c r="F314" s="62"/>
    </row>
    <row r="315" spans="1:6" x14ac:dyDescent="0.35">
      <c r="A315" s="62"/>
      <c r="B315" s="62"/>
      <c r="C315" s="62"/>
      <c r="D315" s="62"/>
      <c r="E315" s="62"/>
      <c r="F315" s="62"/>
    </row>
    <row r="316" spans="1:6" x14ac:dyDescent="0.35">
      <c r="A316" s="62"/>
      <c r="B316" s="62"/>
      <c r="C316" s="62"/>
      <c r="D316" s="62"/>
      <c r="E316" s="62"/>
      <c r="F316" s="62"/>
    </row>
    <row r="317" spans="1:6" x14ac:dyDescent="0.35">
      <c r="A317" s="62"/>
      <c r="B317" s="62"/>
      <c r="C317" s="62"/>
      <c r="D317" s="62"/>
      <c r="E317" s="62"/>
      <c r="F317" s="62"/>
    </row>
    <row r="318" spans="1:6" x14ac:dyDescent="0.35">
      <c r="A318" s="62"/>
      <c r="B318" s="62"/>
      <c r="C318" s="62"/>
      <c r="D318" s="62"/>
      <c r="E318" s="62"/>
      <c r="F318" s="62"/>
    </row>
    <row r="319" spans="1:6" x14ac:dyDescent="0.35">
      <c r="A319" s="62"/>
      <c r="B319" s="62"/>
      <c r="C319" s="62"/>
      <c r="D319" s="62"/>
      <c r="E319" s="62"/>
      <c r="F319" s="62"/>
    </row>
    <row r="320" spans="1:6" x14ac:dyDescent="0.35">
      <c r="A320" s="62"/>
      <c r="B320" s="62"/>
      <c r="C320" s="62"/>
      <c r="D320" s="62"/>
      <c r="E320" s="62"/>
      <c r="F320" s="62"/>
    </row>
    <row r="321" spans="1:6" x14ac:dyDescent="0.35">
      <c r="A321" s="62"/>
      <c r="B321" s="62"/>
      <c r="C321" s="62"/>
      <c r="D321" s="62"/>
      <c r="E321" s="62"/>
      <c r="F321" s="62"/>
    </row>
    <row r="322" spans="1:6" x14ac:dyDescent="0.35">
      <c r="A322" s="62"/>
      <c r="B322" s="62"/>
      <c r="C322" s="62"/>
      <c r="D322" s="62"/>
      <c r="E322" s="62"/>
      <c r="F322" s="62"/>
    </row>
    <row r="323" spans="1:6" x14ac:dyDescent="0.35">
      <c r="A323" s="62"/>
      <c r="B323" s="62"/>
      <c r="C323" s="62"/>
      <c r="D323" s="62"/>
      <c r="E323" s="62"/>
      <c r="F323" s="62"/>
    </row>
    <row r="324" spans="1:6" x14ac:dyDescent="0.35">
      <c r="A324" s="62"/>
      <c r="B324" s="62"/>
      <c r="C324" s="62"/>
      <c r="D324" s="62"/>
      <c r="E324" s="62"/>
      <c r="F324" s="62"/>
    </row>
    <row r="325" spans="1:6" x14ac:dyDescent="0.35">
      <c r="A325" s="62"/>
      <c r="B325" s="62"/>
      <c r="C325" s="62"/>
      <c r="D325" s="62"/>
      <c r="E325" s="62"/>
      <c r="F325" s="62"/>
    </row>
    <row r="326" spans="1:6" x14ac:dyDescent="0.35">
      <c r="A326" s="62"/>
      <c r="B326" s="62"/>
      <c r="C326" s="62"/>
      <c r="D326" s="62"/>
      <c r="E326" s="62"/>
      <c r="F326" s="62"/>
    </row>
    <row r="327" spans="1:6" x14ac:dyDescent="0.35">
      <c r="A327" s="62"/>
      <c r="B327" s="62"/>
      <c r="C327" s="62"/>
      <c r="D327" s="62"/>
      <c r="E327" s="62"/>
      <c r="F327" s="62"/>
    </row>
    <row r="328" spans="1:6" x14ac:dyDescent="0.35">
      <c r="A328" s="62"/>
      <c r="B328" s="62"/>
      <c r="C328" s="62"/>
      <c r="D328" s="62"/>
      <c r="E328" s="62"/>
      <c r="F328" s="62"/>
    </row>
    <row r="329" spans="1:6" x14ac:dyDescent="0.35">
      <c r="A329" s="62"/>
      <c r="B329" s="62"/>
      <c r="C329" s="62"/>
      <c r="D329" s="62"/>
      <c r="E329" s="62"/>
      <c r="F329" s="62"/>
    </row>
    <row r="330" spans="1:6" x14ac:dyDescent="0.35">
      <c r="A330" s="62"/>
      <c r="B330" s="62"/>
      <c r="C330" s="62"/>
      <c r="D330" s="62"/>
      <c r="E330" s="62"/>
      <c r="F330" s="62"/>
    </row>
    <row r="331" spans="1:6" x14ac:dyDescent="0.35">
      <c r="A331" s="62"/>
      <c r="B331" s="62"/>
      <c r="C331" s="62"/>
      <c r="D331" s="62"/>
      <c r="E331" s="62"/>
      <c r="F331" s="62"/>
    </row>
    <row r="332" spans="1:6" x14ac:dyDescent="0.35">
      <c r="A332" s="62"/>
      <c r="B332" s="62"/>
      <c r="C332" s="62"/>
      <c r="D332" s="62"/>
      <c r="E332" s="62"/>
      <c r="F332" s="62"/>
    </row>
    <row r="333" spans="1:6" x14ac:dyDescent="0.35">
      <c r="A333" s="62"/>
      <c r="B333" s="62"/>
      <c r="C333" s="62"/>
      <c r="D333" s="62"/>
      <c r="E333" s="62"/>
      <c r="F333" s="62"/>
    </row>
    <row r="334" spans="1:6" x14ac:dyDescent="0.35">
      <c r="A334" s="62"/>
      <c r="B334" s="62"/>
      <c r="C334" s="62"/>
      <c r="D334" s="62"/>
      <c r="E334" s="62"/>
      <c r="F334" s="62"/>
    </row>
    <row r="335" spans="1:6" x14ac:dyDescent="0.35">
      <c r="A335" s="62"/>
      <c r="B335" s="62"/>
      <c r="C335" s="62"/>
      <c r="D335" s="62"/>
      <c r="E335" s="62"/>
      <c r="F335" s="62"/>
    </row>
    <row r="336" spans="1:6" x14ac:dyDescent="0.35">
      <c r="A336" s="62"/>
      <c r="B336" s="62"/>
      <c r="C336" s="62"/>
      <c r="D336" s="62"/>
      <c r="E336" s="62"/>
      <c r="F336" s="62"/>
    </row>
    <row r="337" spans="1:6" x14ac:dyDescent="0.35">
      <c r="A337" s="62"/>
      <c r="B337" s="62"/>
      <c r="C337" s="62"/>
      <c r="D337" s="62"/>
      <c r="E337" s="62"/>
      <c r="F337" s="62"/>
    </row>
    <row r="338" spans="1:6" x14ac:dyDescent="0.35">
      <c r="A338" s="62"/>
      <c r="B338" s="62"/>
      <c r="C338" s="62"/>
      <c r="D338" s="62"/>
      <c r="E338" s="62"/>
      <c r="F338" s="62"/>
    </row>
    <row r="339" spans="1:6" x14ac:dyDescent="0.35">
      <c r="A339" s="62"/>
      <c r="B339" s="62"/>
      <c r="C339" s="62"/>
      <c r="D339" s="62"/>
      <c r="E339" s="62"/>
      <c r="F339" s="62"/>
    </row>
    <row r="340" spans="1:6" x14ac:dyDescent="0.35">
      <c r="A340" s="62"/>
      <c r="B340" s="62"/>
      <c r="C340" s="62"/>
      <c r="D340" s="62"/>
      <c r="E340" s="62"/>
      <c r="F340" s="62"/>
    </row>
    <row r="341" spans="1:6" x14ac:dyDescent="0.35">
      <c r="A341" s="62"/>
      <c r="B341" s="62"/>
      <c r="C341" s="62"/>
      <c r="D341" s="62"/>
      <c r="E341" s="62"/>
      <c r="F341" s="62"/>
    </row>
    <row r="342" spans="1:6" x14ac:dyDescent="0.35">
      <c r="A342" s="62"/>
      <c r="B342" s="62"/>
      <c r="C342" s="62"/>
      <c r="D342" s="62"/>
      <c r="E342" s="62"/>
      <c r="F342" s="62"/>
    </row>
    <row r="343" spans="1:6" x14ac:dyDescent="0.35">
      <c r="A343" s="62"/>
      <c r="B343" s="62"/>
      <c r="C343" s="62"/>
      <c r="D343" s="62"/>
      <c r="E343" s="62"/>
      <c r="F343" s="62"/>
    </row>
    <row r="344" spans="1:6" x14ac:dyDescent="0.35">
      <c r="A344" s="62"/>
      <c r="B344" s="62"/>
      <c r="C344" s="62"/>
      <c r="D344" s="62"/>
      <c r="E344" s="62"/>
      <c r="F344" s="62"/>
    </row>
    <row r="345" spans="1:6" x14ac:dyDescent="0.35">
      <c r="A345" s="62"/>
      <c r="B345" s="62"/>
      <c r="C345" s="62"/>
      <c r="D345" s="62"/>
      <c r="E345" s="62"/>
      <c r="F345" s="62"/>
    </row>
    <row r="346" spans="1:6" x14ac:dyDescent="0.35">
      <c r="A346" s="62"/>
      <c r="B346" s="62"/>
      <c r="C346" s="62"/>
      <c r="D346" s="62"/>
      <c r="E346" s="62"/>
      <c r="F346" s="62"/>
    </row>
    <row r="347" spans="1:6" x14ac:dyDescent="0.35">
      <c r="A347" s="62"/>
      <c r="B347" s="62"/>
      <c r="C347" s="62"/>
      <c r="D347" s="62"/>
      <c r="E347" s="62"/>
      <c r="F347" s="62"/>
    </row>
    <row r="348" spans="1:6" x14ac:dyDescent="0.35">
      <c r="A348" s="62"/>
      <c r="B348" s="62"/>
      <c r="C348" s="62"/>
      <c r="D348" s="62"/>
      <c r="E348" s="62"/>
      <c r="F348" s="62"/>
    </row>
    <row r="349" spans="1:6" x14ac:dyDescent="0.35">
      <c r="A349" s="62"/>
      <c r="B349" s="62"/>
      <c r="C349" s="62"/>
      <c r="D349" s="62"/>
      <c r="E349" s="62"/>
      <c r="F349" s="62"/>
    </row>
    <row r="350" spans="1:6" x14ac:dyDescent="0.35">
      <c r="A350" s="62"/>
      <c r="B350" s="62"/>
      <c r="C350" s="62"/>
      <c r="D350" s="62"/>
      <c r="E350" s="62"/>
      <c r="F350" s="62"/>
    </row>
    <row r="351" spans="1:6" x14ac:dyDescent="0.35">
      <c r="A351" s="62"/>
      <c r="B351" s="62"/>
      <c r="C351" s="62"/>
      <c r="D351" s="62"/>
      <c r="E351" s="62"/>
      <c r="F351" s="62"/>
    </row>
    <row r="352" spans="1:6" x14ac:dyDescent="0.35">
      <c r="A352" s="62"/>
      <c r="B352" s="62"/>
      <c r="C352" s="62"/>
      <c r="D352" s="62"/>
      <c r="E352" s="62"/>
      <c r="F352" s="62"/>
    </row>
    <row r="353" spans="1:6" x14ac:dyDescent="0.35">
      <c r="A353" s="62"/>
      <c r="B353" s="62"/>
      <c r="C353" s="62"/>
      <c r="D353" s="62"/>
      <c r="E353" s="62"/>
      <c r="F353" s="62"/>
    </row>
    <row r="354" spans="1:6" x14ac:dyDescent="0.35">
      <c r="A354" s="62"/>
      <c r="B354" s="62"/>
      <c r="C354" s="62"/>
      <c r="D354" s="62"/>
      <c r="E354" s="62"/>
      <c r="F354" s="62"/>
    </row>
    <row r="355" spans="1:6" x14ac:dyDescent="0.35">
      <c r="A355" s="62"/>
      <c r="B355" s="62"/>
      <c r="C355" s="62"/>
      <c r="D355" s="62"/>
      <c r="E355" s="62"/>
      <c r="F355" s="62"/>
    </row>
    <row r="356" spans="1:6" x14ac:dyDescent="0.35">
      <c r="A356" s="62"/>
      <c r="B356" s="62"/>
      <c r="C356" s="62"/>
      <c r="D356" s="62"/>
      <c r="E356" s="62"/>
      <c r="F356" s="62"/>
    </row>
    <row r="357" spans="1:6" x14ac:dyDescent="0.35">
      <c r="A357" s="62"/>
      <c r="B357" s="62"/>
      <c r="C357" s="62"/>
      <c r="D357" s="62"/>
      <c r="E357" s="62"/>
      <c r="F357" s="62"/>
    </row>
    <row r="358" spans="1:6" x14ac:dyDescent="0.35">
      <c r="A358" s="62"/>
      <c r="B358" s="62"/>
      <c r="C358" s="62"/>
      <c r="D358" s="62"/>
      <c r="E358" s="62"/>
      <c r="F358" s="62"/>
    </row>
    <row r="359" spans="1:6" x14ac:dyDescent="0.35">
      <c r="A359" s="62"/>
      <c r="B359" s="62"/>
      <c r="C359" s="62"/>
      <c r="D359" s="62"/>
      <c r="E359" s="62"/>
      <c r="F359" s="62"/>
    </row>
    <row r="360" spans="1:6" x14ac:dyDescent="0.35">
      <c r="A360" s="62"/>
      <c r="B360" s="62"/>
      <c r="C360" s="62"/>
      <c r="D360" s="62"/>
      <c r="E360" s="62"/>
      <c r="F360" s="62"/>
    </row>
    <row r="361" spans="1:6" x14ac:dyDescent="0.35">
      <c r="A361" s="62"/>
      <c r="B361" s="62"/>
      <c r="C361" s="62"/>
      <c r="D361" s="62"/>
      <c r="E361" s="62"/>
      <c r="F361" s="62"/>
    </row>
    <row r="362" spans="1:6" x14ac:dyDescent="0.35">
      <c r="A362" s="62"/>
      <c r="B362" s="62"/>
      <c r="C362" s="62"/>
      <c r="D362" s="62"/>
      <c r="E362" s="62"/>
      <c r="F362" s="62"/>
    </row>
    <row r="363" spans="1:6" x14ac:dyDescent="0.35">
      <c r="A363" s="62"/>
      <c r="B363" s="62"/>
      <c r="C363" s="62"/>
      <c r="D363" s="62"/>
      <c r="E363" s="62"/>
      <c r="F363" s="62"/>
    </row>
    <row r="364" spans="1:6" x14ac:dyDescent="0.35">
      <c r="A364" s="62"/>
      <c r="B364" s="62"/>
      <c r="C364" s="62"/>
      <c r="D364" s="62"/>
      <c r="E364" s="62"/>
      <c r="F364" s="62"/>
    </row>
    <row r="365" spans="1:6" x14ac:dyDescent="0.35">
      <c r="A365" s="62"/>
      <c r="B365" s="62"/>
      <c r="C365" s="62"/>
      <c r="D365" s="62"/>
      <c r="E365" s="62"/>
      <c r="F365" s="62"/>
    </row>
    <row r="366" spans="1:6" x14ac:dyDescent="0.35">
      <c r="A366" s="62"/>
      <c r="B366" s="62"/>
      <c r="C366" s="62"/>
      <c r="D366" s="62"/>
      <c r="E366" s="62"/>
      <c r="F366" s="62"/>
    </row>
    <row r="367" spans="1:6" x14ac:dyDescent="0.35">
      <c r="A367" s="62"/>
      <c r="B367" s="62"/>
      <c r="C367" s="62"/>
      <c r="D367" s="62"/>
      <c r="E367" s="62"/>
      <c r="F367" s="62"/>
    </row>
    <row r="368" spans="1:6" x14ac:dyDescent="0.35">
      <c r="A368" s="62"/>
      <c r="B368" s="62"/>
      <c r="C368" s="62"/>
      <c r="D368" s="62"/>
      <c r="E368" s="62"/>
      <c r="F368" s="62"/>
    </row>
    <row r="369" spans="1:6" x14ac:dyDescent="0.35">
      <c r="A369" s="62"/>
      <c r="B369" s="62"/>
      <c r="C369" s="62"/>
      <c r="D369" s="62"/>
      <c r="E369" s="62"/>
      <c r="F369" s="62"/>
    </row>
    <row r="370" spans="1:6" x14ac:dyDescent="0.35">
      <c r="A370" s="62"/>
      <c r="B370" s="62"/>
      <c r="C370" s="62"/>
      <c r="D370" s="62"/>
      <c r="E370" s="62"/>
      <c r="F370" s="62"/>
    </row>
    <row r="371" spans="1:6" x14ac:dyDescent="0.35">
      <c r="A371" s="62"/>
      <c r="B371" s="62"/>
      <c r="C371" s="62"/>
      <c r="D371" s="62"/>
      <c r="E371" s="62"/>
      <c r="F371" s="62"/>
    </row>
    <row r="372" spans="1:6" x14ac:dyDescent="0.35">
      <c r="A372" s="62"/>
      <c r="B372" s="62"/>
      <c r="C372" s="62"/>
      <c r="D372" s="62"/>
      <c r="E372" s="62"/>
      <c r="F372" s="62"/>
    </row>
    <row r="373" spans="1:6" x14ac:dyDescent="0.35">
      <c r="A373" s="62"/>
      <c r="B373" s="62"/>
      <c r="C373" s="62"/>
      <c r="D373" s="62"/>
      <c r="E373" s="62"/>
      <c r="F373" s="62"/>
    </row>
    <row r="374" spans="1:6" x14ac:dyDescent="0.35">
      <c r="A374" s="62"/>
      <c r="B374" s="62"/>
      <c r="C374" s="62"/>
      <c r="D374" s="62"/>
      <c r="E374" s="62"/>
      <c r="F374" s="62"/>
    </row>
    <row r="375" spans="1:6" x14ac:dyDescent="0.35">
      <c r="A375" s="62"/>
      <c r="B375" s="62"/>
      <c r="C375" s="62"/>
      <c r="D375" s="62"/>
      <c r="E375" s="62"/>
      <c r="F375" s="62"/>
    </row>
    <row r="376" spans="1:6" x14ac:dyDescent="0.35">
      <c r="A376" s="62"/>
      <c r="B376" s="62"/>
      <c r="C376" s="62"/>
      <c r="D376" s="62"/>
      <c r="E376" s="62"/>
      <c r="F376" s="62"/>
    </row>
    <row r="377" spans="1:6" x14ac:dyDescent="0.35">
      <c r="A377" s="62"/>
      <c r="B377" s="62"/>
      <c r="C377" s="62"/>
      <c r="D377" s="62"/>
      <c r="E377" s="62"/>
      <c r="F377" s="62"/>
    </row>
    <row r="378" spans="1:6" x14ac:dyDescent="0.35">
      <c r="A378" s="62"/>
      <c r="B378" s="62"/>
      <c r="C378" s="62"/>
      <c r="D378" s="62"/>
      <c r="E378" s="62"/>
      <c r="F378" s="62"/>
    </row>
    <row r="379" spans="1:6" x14ac:dyDescent="0.35">
      <c r="A379" s="62"/>
      <c r="B379" s="62"/>
      <c r="C379" s="62"/>
      <c r="D379" s="62"/>
      <c r="E379" s="62"/>
      <c r="F379" s="62"/>
    </row>
    <row r="380" spans="1:6" x14ac:dyDescent="0.35">
      <c r="A380" s="62"/>
      <c r="B380" s="62"/>
      <c r="C380" s="62"/>
      <c r="D380" s="62"/>
      <c r="E380" s="62"/>
      <c r="F380" s="62"/>
    </row>
    <row r="381" spans="1:6" x14ac:dyDescent="0.35">
      <c r="A381" s="62"/>
      <c r="B381" s="62"/>
      <c r="C381" s="62"/>
      <c r="D381" s="62"/>
      <c r="E381" s="62"/>
      <c r="F381" s="62"/>
    </row>
    <row r="382" spans="1:6" x14ac:dyDescent="0.35">
      <c r="A382" s="62"/>
      <c r="B382" s="62"/>
      <c r="C382" s="62"/>
      <c r="D382" s="62"/>
      <c r="E382" s="62"/>
      <c r="F382" s="62"/>
    </row>
    <row r="383" spans="1:6" x14ac:dyDescent="0.35">
      <c r="A383" s="62"/>
      <c r="B383" s="62"/>
      <c r="C383" s="62"/>
      <c r="D383" s="62"/>
      <c r="E383" s="62"/>
      <c r="F383" s="62"/>
    </row>
    <row r="384" spans="1:6" x14ac:dyDescent="0.35">
      <c r="A384" s="62"/>
      <c r="B384" s="62"/>
      <c r="C384" s="62"/>
      <c r="D384" s="62"/>
      <c r="E384" s="62"/>
      <c r="F384" s="62"/>
    </row>
    <row r="385" spans="1:6" x14ac:dyDescent="0.35">
      <c r="A385" s="62"/>
      <c r="B385" s="62"/>
      <c r="C385" s="62"/>
      <c r="D385" s="62"/>
      <c r="E385" s="62"/>
      <c r="F385" s="62"/>
    </row>
    <row r="386" spans="1:6" x14ac:dyDescent="0.35">
      <c r="A386" s="62"/>
      <c r="B386" s="62"/>
      <c r="C386" s="62"/>
      <c r="D386" s="62"/>
      <c r="E386" s="62"/>
      <c r="F386" s="62"/>
    </row>
    <row r="387" spans="1:6" x14ac:dyDescent="0.35">
      <c r="A387" s="62"/>
      <c r="B387" s="62"/>
      <c r="C387" s="62"/>
      <c r="D387" s="62"/>
      <c r="E387" s="62"/>
      <c r="F387" s="62"/>
    </row>
    <row r="388" spans="1:6" x14ac:dyDescent="0.35">
      <c r="A388" s="62"/>
      <c r="B388" s="62"/>
      <c r="C388" s="62"/>
      <c r="D388" s="62"/>
      <c r="E388" s="62"/>
      <c r="F388" s="62"/>
    </row>
    <row r="389" spans="1:6" x14ac:dyDescent="0.35">
      <c r="A389" s="62"/>
      <c r="B389" s="62"/>
      <c r="C389" s="62"/>
      <c r="D389" s="62"/>
      <c r="E389" s="62"/>
      <c r="F389" s="62"/>
    </row>
    <row r="390" spans="1:6" x14ac:dyDescent="0.35">
      <c r="A390" s="62"/>
      <c r="B390" s="62"/>
      <c r="C390" s="62"/>
      <c r="D390" s="62"/>
      <c r="E390" s="62"/>
      <c r="F390" s="62"/>
    </row>
    <row r="391" spans="1:6" x14ac:dyDescent="0.35">
      <c r="A391" s="62"/>
      <c r="B391" s="62"/>
      <c r="C391" s="62"/>
      <c r="D391" s="62"/>
      <c r="E391" s="62"/>
      <c r="F391" s="62"/>
    </row>
    <row r="392" spans="1:6" x14ac:dyDescent="0.35">
      <c r="A392" s="62"/>
      <c r="B392" s="62"/>
      <c r="C392" s="62"/>
      <c r="D392" s="62"/>
      <c r="E392" s="62"/>
      <c r="F392" s="62"/>
    </row>
    <row r="393" spans="1:6" x14ac:dyDescent="0.35">
      <c r="A393" s="62"/>
      <c r="B393" s="62"/>
      <c r="C393" s="62"/>
      <c r="D393" s="62"/>
      <c r="E393" s="62"/>
      <c r="F393" s="62"/>
    </row>
    <row r="394" spans="1:6" x14ac:dyDescent="0.35">
      <c r="A394" s="62"/>
      <c r="B394" s="62"/>
      <c r="C394" s="62"/>
      <c r="D394" s="62"/>
      <c r="E394" s="62"/>
      <c r="F394" s="62"/>
    </row>
    <row r="395" spans="1:6" x14ac:dyDescent="0.35">
      <c r="A395" s="62"/>
      <c r="B395" s="62"/>
      <c r="C395" s="62"/>
      <c r="D395" s="62"/>
      <c r="E395" s="62"/>
      <c r="F395" s="62"/>
    </row>
    <row r="396" spans="1:6" x14ac:dyDescent="0.35">
      <c r="A396" s="62"/>
      <c r="B396" s="62"/>
      <c r="C396" s="62"/>
      <c r="D396" s="62"/>
      <c r="E396" s="62"/>
      <c r="F396" s="62"/>
    </row>
    <row r="397" spans="1:6" x14ac:dyDescent="0.35">
      <c r="A397" s="62"/>
      <c r="B397" s="62"/>
      <c r="C397" s="62"/>
      <c r="D397" s="62"/>
      <c r="E397" s="62"/>
      <c r="F397" s="62"/>
    </row>
    <row r="398" spans="1:6" x14ac:dyDescent="0.35">
      <c r="A398" s="62"/>
      <c r="B398" s="62"/>
      <c r="C398" s="62"/>
      <c r="D398" s="62"/>
      <c r="E398" s="62"/>
      <c r="F398" s="62"/>
    </row>
    <row r="399" spans="1:6" x14ac:dyDescent="0.35">
      <c r="A399" s="62"/>
      <c r="B399" s="62"/>
      <c r="C399" s="62"/>
      <c r="D399" s="62"/>
      <c r="E399" s="62"/>
      <c r="F399" s="62"/>
    </row>
    <row r="400" spans="1:6" x14ac:dyDescent="0.35">
      <c r="A400" s="62"/>
      <c r="B400" s="62"/>
      <c r="C400" s="62"/>
      <c r="D400" s="62"/>
      <c r="E400" s="62"/>
      <c r="F400" s="62"/>
    </row>
    <row r="401" spans="1:6" x14ac:dyDescent="0.35">
      <c r="A401" s="62"/>
      <c r="B401" s="62"/>
      <c r="C401" s="62"/>
      <c r="D401" s="62"/>
      <c r="E401" s="62"/>
      <c r="F401" s="62"/>
    </row>
    <row r="402" spans="1:6" x14ac:dyDescent="0.35">
      <c r="A402" s="62"/>
      <c r="B402" s="62"/>
      <c r="C402" s="62"/>
      <c r="D402" s="62"/>
      <c r="E402" s="62"/>
      <c r="F402" s="62"/>
    </row>
    <row r="403" spans="1:6" x14ac:dyDescent="0.35">
      <c r="A403" s="62"/>
      <c r="B403" s="62"/>
      <c r="C403" s="62"/>
      <c r="D403" s="62"/>
      <c r="E403" s="62"/>
      <c r="F403" s="62"/>
    </row>
    <row r="404" spans="1:6" x14ac:dyDescent="0.35">
      <c r="A404" s="62"/>
      <c r="B404" s="62"/>
      <c r="C404" s="62"/>
      <c r="D404" s="62"/>
      <c r="E404" s="62"/>
      <c r="F404" s="62"/>
    </row>
    <row r="405" spans="1:6" x14ac:dyDescent="0.35">
      <c r="A405" s="62"/>
      <c r="B405" s="62"/>
      <c r="C405" s="62"/>
      <c r="D405" s="62"/>
      <c r="E405" s="62"/>
      <c r="F405" s="62"/>
    </row>
    <row r="406" spans="1:6" x14ac:dyDescent="0.35">
      <c r="A406" s="62"/>
      <c r="B406" s="62"/>
      <c r="C406" s="62"/>
      <c r="D406" s="62"/>
      <c r="E406" s="62"/>
      <c r="F406" s="62"/>
    </row>
    <row r="407" spans="1:6" x14ac:dyDescent="0.35">
      <c r="A407" s="62"/>
      <c r="B407" s="62"/>
      <c r="C407" s="62"/>
      <c r="D407" s="62"/>
      <c r="E407" s="62"/>
      <c r="F407" s="62"/>
    </row>
    <row r="408" spans="1:6" x14ac:dyDescent="0.35">
      <c r="A408" s="62"/>
      <c r="B408" s="62"/>
      <c r="C408" s="62"/>
      <c r="D408" s="62"/>
      <c r="E408" s="62"/>
      <c r="F408" s="62"/>
    </row>
    <row r="409" spans="1:6" x14ac:dyDescent="0.35">
      <c r="A409" s="62"/>
      <c r="B409" s="62"/>
      <c r="C409" s="62"/>
      <c r="D409" s="62"/>
      <c r="E409" s="62"/>
      <c r="F409" s="62"/>
    </row>
    <row r="410" spans="1:6" x14ac:dyDescent="0.35">
      <c r="A410" s="62"/>
      <c r="B410" s="62"/>
      <c r="C410" s="62"/>
      <c r="D410" s="62"/>
      <c r="E410" s="62"/>
      <c r="F410" s="62"/>
    </row>
    <row r="411" spans="1:6" x14ac:dyDescent="0.35">
      <c r="A411" s="62"/>
      <c r="B411" s="62"/>
      <c r="C411" s="62"/>
      <c r="D411" s="62"/>
      <c r="E411" s="62"/>
      <c r="F411" s="62"/>
    </row>
    <row r="412" spans="1:6" x14ac:dyDescent="0.35">
      <c r="A412" s="62"/>
      <c r="B412" s="62"/>
      <c r="C412" s="62"/>
      <c r="D412" s="62"/>
      <c r="E412" s="62"/>
      <c r="F412" s="62"/>
    </row>
    <row r="413" spans="1:6" x14ac:dyDescent="0.35">
      <c r="A413" s="62"/>
      <c r="B413" s="62"/>
      <c r="C413" s="62"/>
      <c r="D413" s="62"/>
      <c r="E413" s="62"/>
      <c r="F413" s="62"/>
    </row>
    <row r="414" spans="1:6" x14ac:dyDescent="0.35">
      <c r="A414" s="62"/>
      <c r="B414" s="62"/>
      <c r="C414" s="62"/>
      <c r="D414" s="62"/>
      <c r="E414" s="62"/>
      <c r="F414" s="62"/>
    </row>
    <row r="415" spans="1:6" x14ac:dyDescent="0.35">
      <c r="A415" s="62"/>
      <c r="B415" s="62"/>
      <c r="C415" s="62"/>
      <c r="D415" s="62"/>
      <c r="E415" s="62"/>
      <c r="F415" s="62"/>
    </row>
    <row r="416" spans="1:6" x14ac:dyDescent="0.35">
      <c r="A416" s="62"/>
      <c r="B416" s="62"/>
      <c r="C416" s="62"/>
      <c r="D416" s="62"/>
      <c r="E416" s="62"/>
      <c r="F416" s="62"/>
    </row>
    <row r="417" spans="1:6" x14ac:dyDescent="0.35">
      <c r="A417" s="62"/>
      <c r="B417" s="62"/>
      <c r="C417" s="62"/>
      <c r="D417" s="62"/>
      <c r="E417" s="62"/>
      <c r="F417" s="62"/>
    </row>
    <row r="418" spans="1:6" x14ac:dyDescent="0.35">
      <c r="A418" s="62"/>
      <c r="B418" s="62"/>
      <c r="C418" s="62"/>
      <c r="D418" s="62"/>
      <c r="E418" s="62"/>
      <c r="F418" s="62"/>
    </row>
    <row r="419" spans="1:6" x14ac:dyDescent="0.35">
      <c r="A419" s="62"/>
      <c r="B419" s="62"/>
      <c r="C419" s="62"/>
      <c r="D419" s="62"/>
      <c r="E419" s="62"/>
      <c r="F419" s="62"/>
    </row>
    <row r="420" spans="1:6" x14ac:dyDescent="0.35">
      <c r="A420" s="62"/>
      <c r="B420" s="62"/>
      <c r="C420" s="62"/>
      <c r="D420" s="62"/>
      <c r="E420" s="62"/>
      <c r="F420" s="62"/>
    </row>
    <row r="421" spans="1:6" x14ac:dyDescent="0.35">
      <c r="A421" s="62"/>
      <c r="B421" s="62"/>
      <c r="C421" s="62"/>
      <c r="D421" s="62"/>
      <c r="E421" s="62"/>
      <c r="F421" s="62"/>
    </row>
    <row r="422" spans="1:6" x14ac:dyDescent="0.35">
      <c r="A422" s="62"/>
      <c r="B422" s="62"/>
      <c r="C422" s="62"/>
      <c r="D422" s="62"/>
      <c r="E422" s="62"/>
      <c r="F422" s="62"/>
    </row>
    <row r="423" spans="1:6" x14ac:dyDescent="0.35">
      <c r="A423" s="62"/>
      <c r="B423" s="62"/>
      <c r="C423" s="62"/>
      <c r="D423" s="62"/>
      <c r="E423" s="62"/>
      <c r="F423" s="62"/>
    </row>
    <row r="424" spans="1:6" x14ac:dyDescent="0.35">
      <c r="A424" s="62"/>
      <c r="B424" s="62"/>
      <c r="C424" s="62"/>
      <c r="D424" s="62"/>
      <c r="E424" s="62"/>
      <c r="F424" s="62"/>
    </row>
    <row r="425" spans="1:6" x14ac:dyDescent="0.35">
      <c r="A425" s="62"/>
      <c r="B425" s="62"/>
      <c r="C425" s="62"/>
      <c r="D425" s="62"/>
      <c r="E425" s="62"/>
      <c r="F425" s="62"/>
    </row>
    <row r="426" spans="1:6" x14ac:dyDescent="0.35">
      <c r="A426" s="62"/>
      <c r="B426" s="62"/>
      <c r="C426" s="62"/>
      <c r="D426" s="62"/>
      <c r="E426" s="62"/>
      <c r="F426" s="62"/>
    </row>
    <row r="427" spans="1:6" x14ac:dyDescent="0.35">
      <c r="A427" s="62"/>
      <c r="B427" s="62"/>
      <c r="C427" s="62"/>
      <c r="D427" s="62"/>
      <c r="E427" s="62"/>
      <c r="F427" s="62"/>
    </row>
    <row r="428" spans="1:6" x14ac:dyDescent="0.35">
      <c r="A428" s="62"/>
      <c r="B428" s="62"/>
      <c r="C428" s="62"/>
      <c r="D428" s="62"/>
      <c r="E428" s="62"/>
      <c r="F428" s="62"/>
    </row>
    <row r="429" spans="1:6" x14ac:dyDescent="0.35">
      <c r="A429" s="62"/>
      <c r="B429" s="62"/>
      <c r="C429" s="62"/>
      <c r="D429" s="62"/>
      <c r="E429" s="62"/>
      <c r="F429" s="62"/>
    </row>
    <row r="430" spans="1:6" x14ac:dyDescent="0.35">
      <c r="A430" s="62"/>
      <c r="B430" s="62"/>
      <c r="C430" s="62"/>
      <c r="D430" s="62"/>
      <c r="E430" s="62"/>
      <c r="F430" s="62"/>
    </row>
    <row r="431" spans="1:6" x14ac:dyDescent="0.35">
      <c r="A431" s="62"/>
      <c r="B431" s="62"/>
      <c r="C431" s="62"/>
      <c r="D431" s="62"/>
      <c r="E431" s="62"/>
      <c r="F431" s="62"/>
    </row>
    <row r="432" spans="1:6" x14ac:dyDescent="0.35">
      <c r="A432" s="62"/>
      <c r="B432" s="62"/>
      <c r="C432" s="62"/>
      <c r="D432" s="62"/>
      <c r="E432" s="62"/>
      <c r="F432" s="62"/>
    </row>
    <row r="433" spans="1:6" x14ac:dyDescent="0.35">
      <c r="A433" s="62"/>
      <c r="B433" s="62"/>
      <c r="C433" s="62"/>
      <c r="D433" s="62"/>
      <c r="E433" s="62"/>
      <c r="F433" s="62"/>
    </row>
    <row r="434" spans="1:6" x14ac:dyDescent="0.35">
      <c r="A434" s="62"/>
      <c r="B434" s="62"/>
      <c r="C434" s="62"/>
      <c r="D434" s="62"/>
      <c r="E434" s="62"/>
      <c r="F434" s="62"/>
    </row>
    <row r="435" spans="1:6" x14ac:dyDescent="0.35">
      <c r="A435" s="62"/>
      <c r="B435" s="62"/>
      <c r="C435" s="62"/>
      <c r="D435" s="62"/>
      <c r="E435" s="62"/>
      <c r="F435" s="62"/>
    </row>
    <row r="436" spans="1:6" x14ac:dyDescent="0.35">
      <c r="A436" s="62"/>
      <c r="B436" s="62"/>
      <c r="C436" s="62"/>
      <c r="D436" s="62"/>
      <c r="E436" s="62"/>
      <c r="F436" s="62"/>
    </row>
    <row r="437" spans="1:6" x14ac:dyDescent="0.35">
      <c r="A437" s="62"/>
      <c r="B437" s="62"/>
      <c r="C437" s="62"/>
      <c r="D437" s="62"/>
      <c r="E437" s="62"/>
      <c r="F437" s="62"/>
    </row>
    <row r="438" spans="1:6" x14ac:dyDescent="0.35">
      <c r="A438" s="62"/>
      <c r="B438" s="62"/>
      <c r="C438" s="62"/>
      <c r="D438" s="62"/>
      <c r="E438" s="62"/>
      <c r="F438" s="62"/>
    </row>
    <row r="439" spans="1:6" x14ac:dyDescent="0.35">
      <c r="A439" s="62"/>
      <c r="B439" s="62"/>
      <c r="C439" s="62"/>
      <c r="D439" s="62"/>
      <c r="E439" s="62"/>
      <c r="F439" s="62"/>
    </row>
    <row r="440" spans="1:6" x14ac:dyDescent="0.35">
      <c r="A440" s="62"/>
      <c r="B440" s="62"/>
      <c r="C440" s="62"/>
      <c r="D440" s="62"/>
      <c r="E440" s="62"/>
      <c r="F440" s="62"/>
    </row>
    <row r="441" spans="1:6" x14ac:dyDescent="0.35">
      <c r="A441" s="62"/>
      <c r="B441" s="62"/>
      <c r="C441" s="62"/>
      <c r="D441" s="62"/>
      <c r="E441" s="62"/>
      <c r="F441" s="62"/>
    </row>
    <row r="442" spans="1:6" x14ac:dyDescent="0.35">
      <c r="A442" s="62"/>
      <c r="B442" s="62"/>
      <c r="C442" s="62"/>
      <c r="D442" s="62"/>
      <c r="E442" s="62"/>
      <c r="F442" s="62"/>
    </row>
    <row r="443" spans="1:6" x14ac:dyDescent="0.35">
      <c r="A443" s="62"/>
      <c r="B443" s="62"/>
      <c r="C443" s="62"/>
      <c r="D443" s="62"/>
      <c r="E443" s="62"/>
      <c r="F443" s="62"/>
    </row>
    <row r="444" spans="1:6" x14ac:dyDescent="0.35">
      <c r="A444" s="62"/>
      <c r="B444" s="62"/>
      <c r="C444" s="62"/>
      <c r="D444" s="62"/>
      <c r="E444" s="62"/>
      <c r="F444" s="62"/>
    </row>
    <row r="445" spans="1:6" x14ac:dyDescent="0.35">
      <c r="A445" s="62"/>
      <c r="B445" s="62"/>
      <c r="C445" s="62"/>
      <c r="D445" s="62"/>
      <c r="E445" s="62"/>
      <c r="F445" s="62"/>
    </row>
    <row r="446" spans="1:6" x14ac:dyDescent="0.35">
      <c r="A446" s="62"/>
      <c r="B446" s="62"/>
      <c r="C446" s="62"/>
      <c r="D446" s="62"/>
      <c r="E446" s="62"/>
      <c r="F446" s="62"/>
    </row>
    <row r="447" spans="1:6" x14ac:dyDescent="0.35">
      <c r="A447" s="62"/>
      <c r="B447" s="62"/>
      <c r="C447" s="62"/>
      <c r="D447" s="62"/>
      <c r="E447" s="62"/>
      <c r="F447" s="62"/>
    </row>
    <row r="448" spans="1:6" x14ac:dyDescent="0.35">
      <c r="A448" s="62"/>
      <c r="B448" s="62"/>
      <c r="C448" s="62"/>
      <c r="D448" s="62"/>
      <c r="E448" s="62"/>
      <c r="F448" s="62"/>
    </row>
    <row r="449" spans="1:6" x14ac:dyDescent="0.35">
      <c r="A449" s="62"/>
      <c r="B449" s="62"/>
      <c r="C449" s="62"/>
      <c r="D449" s="62"/>
      <c r="E449" s="62"/>
      <c r="F449" s="62"/>
    </row>
    <row r="450" spans="1:6" x14ac:dyDescent="0.35">
      <c r="A450" s="62"/>
      <c r="B450" s="62"/>
      <c r="C450" s="62"/>
      <c r="D450" s="62"/>
      <c r="E450" s="62"/>
      <c r="F450" s="62"/>
    </row>
    <row r="451" spans="1:6" x14ac:dyDescent="0.35">
      <c r="A451" s="62"/>
      <c r="B451" s="62"/>
      <c r="C451" s="62"/>
      <c r="D451" s="62"/>
      <c r="E451" s="62"/>
      <c r="F451" s="62"/>
    </row>
    <row r="452" spans="1:6" x14ac:dyDescent="0.35">
      <c r="A452" s="62"/>
      <c r="B452" s="62"/>
      <c r="C452" s="62"/>
      <c r="D452" s="62"/>
      <c r="E452" s="62"/>
      <c r="F452" s="62"/>
    </row>
    <row r="453" spans="1:6" x14ac:dyDescent="0.35">
      <c r="A453" s="62"/>
      <c r="B453" s="62"/>
      <c r="C453" s="62"/>
      <c r="D453" s="62"/>
      <c r="E453" s="62"/>
      <c r="F453" s="62"/>
    </row>
    <row r="454" spans="1:6" x14ac:dyDescent="0.35">
      <c r="A454" s="62"/>
      <c r="B454" s="62"/>
      <c r="C454" s="62"/>
      <c r="D454" s="62"/>
      <c r="E454" s="62"/>
      <c r="F454" s="62"/>
    </row>
    <row r="455" spans="1:6" x14ac:dyDescent="0.35">
      <c r="A455" s="62"/>
      <c r="B455" s="62"/>
      <c r="C455" s="62"/>
      <c r="D455" s="62"/>
      <c r="E455" s="62"/>
      <c r="F455" s="62"/>
    </row>
    <row r="456" spans="1:6" x14ac:dyDescent="0.35">
      <c r="A456" s="62"/>
      <c r="B456" s="62"/>
      <c r="C456" s="62"/>
      <c r="D456" s="62"/>
      <c r="E456" s="62"/>
      <c r="F456" s="62"/>
    </row>
    <row r="457" spans="1:6" x14ac:dyDescent="0.35">
      <c r="A457" s="62"/>
      <c r="B457" s="62"/>
      <c r="C457" s="62"/>
      <c r="D457" s="62"/>
      <c r="E457" s="62"/>
      <c r="F457" s="62"/>
    </row>
    <row r="458" spans="1:6" x14ac:dyDescent="0.35">
      <c r="A458" s="62"/>
      <c r="B458" s="62"/>
      <c r="C458" s="62"/>
      <c r="D458" s="62"/>
      <c r="E458" s="62"/>
      <c r="F458" s="62"/>
    </row>
    <row r="459" spans="1:6" x14ac:dyDescent="0.35">
      <c r="A459" s="62"/>
      <c r="B459" s="62"/>
      <c r="C459" s="62"/>
      <c r="D459" s="62"/>
      <c r="E459" s="62"/>
      <c r="F459" s="62"/>
    </row>
    <row r="460" spans="1:6" x14ac:dyDescent="0.35">
      <c r="A460" s="62"/>
      <c r="B460" s="62"/>
      <c r="C460" s="62"/>
      <c r="D460" s="62"/>
      <c r="E460" s="62"/>
      <c r="F460" s="62"/>
    </row>
    <row r="461" spans="1:6" x14ac:dyDescent="0.35">
      <c r="A461" s="62"/>
      <c r="B461" s="62"/>
      <c r="C461" s="62"/>
      <c r="D461" s="62"/>
      <c r="E461" s="62"/>
      <c r="F461" s="62"/>
    </row>
    <row r="462" spans="1:6" x14ac:dyDescent="0.35">
      <c r="A462" s="62"/>
      <c r="B462" s="62"/>
      <c r="C462" s="62"/>
      <c r="D462" s="62"/>
      <c r="E462" s="62"/>
      <c r="F462" s="62"/>
    </row>
    <row r="463" spans="1:6" x14ac:dyDescent="0.35">
      <c r="A463" s="62"/>
      <c r="B463" s="62"/>
      <c r="C463" s="62"/>
      <c r="D463" s="62"/>
      <c r="E463" s="62"/>
      <c r="F463" s="62"/>
    </row>
    <row r="464" spans="1:6" x14ac:dyDescent="0.35">
      <c r="A464" s="62"/>
      <c r="B464" s="62"/>
      <c r="C464" s="62"/>
      <c r="D464" s="62"/>
      <c r="E464" s="62"/>
      <c r="F464" s="62"/>
    </row>
    <row r="465" spans="1:6" x14ac:dyDescent="0.35">
      <c r="A465" s="62"/>
      <c r="B465" s="62"/>
      <c r="C465" s="62"/>
      <c r="D465" s="62"/>
      <c r="E465" s="62"/>
      <c r="F465" s="62"/>
    </row>
    <row r="466" spans="1:6" x14ac:dyDescent="0.35">
      <c r="A466" s="62"/>
      <c r="B466" s="62"/>
      <c r="C466" s="62"/>
      <c r="D466" s="62"/>
      <c r="E466" s="62"/>
      <c r="F466" s="62"/>
    </row>
    <row r="467" spans="1:6" x14ac:dyDescent="0.35">
      <c r="A467" s="62"/>
      <c r="B467" s="62"/>
      <c r="C467" s="62"/>
      <c r="D467" s="62"/>
      <c r="E467" s="62"/>
      <c r="F467" s="62"/>
    </row>
    <row r="468" spans="1:6" x14ac:dyDescent="0.35">
      <c r="A468" s="62"/>
      <c r="B468" s="62"/>
      <c r="C468" s="62"/>
      <c r="D468" s="62"/>
      <c r="E468" s="62"/>
      <c r="F468" s="62"/>
    </row>
    <row r="469" spans="1:6" x14ac:dyDescent="0.35">
      <c r="A469" s="62"/>
      <c r="B469" s="62"/>
      <c r="C469" s="62"/>
      <c r="D469" s="62"/>
      <c r="E469" s="62"/>
      <c r="F469" s="62"/>
    </row>
    <row r="470" spans="1:6" x14ac:dyDescent="0.35">
      <c r="A470" s="62"/>
      <c r="B470" s="62"/>
      <c r="C470" s="62"/>
      <c r="D470" s="62"/>
      <c r="E470" s="62"/>
      <c r="F470" s="62"/>
    </row>
    <row r="471" spans="1:6" x14ac:dyDescent="0.35">
      <c r="A471" s="62"/>
      <c r="B471" s="62"/>
      <c r="C471" s="62"/>
      <c r="D471" s="62"/>
      <c r="E471" s="62"/>
      <c r="F471" s="62"/>
    </row>
    <row r="472" spans="1:6" x14ac:dyDescent="0.35">
      <c r="A472" s="62"/>
      <c r="B472" s="62"/>
      <c r="C472" s="62"/>
      <c r="D472" s="62"/>
      <c r="E472" s="62"/>
      <c r="F472" s="62"/>
    </row>
    <row r="473" spans="1:6" x14ac:dyDescent="0.35">
      <c r="A473" s="62"/>
      <c r="B473" s="62"/>
      <c r="C473" s="62"/>
      <c r="D473" s="62"/>
      <c r="E473" s="62"/>
      <c r="F473" s="62"/>
    </row>
    <row r="474" spans="1:6" x14ac:dyDescent="0.35">
      <c r="A474" s="62"/>
      <c r="B474" s="62"/>
      <c r="C474" s="62"/>
      <c r="D474" s="62"/>
      <c r="E474" s="62"/>
      <c r="F474" s="62"/>
    </row>
    <row r="475" spans="1:6" x14ac:dyDescent="0.35">
      <c r="A475" s="62"/>
      <c r="B475" s="62"/>
      <c r="C475" s="62"/>
      <c r="D475" s="62"/>
      <c r="E475" s="62"/>
      <c r="F475" s="62"/>
    </row>
    <row r="476" spans="1:6" x14ac:dyDescent="0.35">
      <c r="A476" s="62"/>
      <c r="B476" s="62"/>
      <c r="C476" s="62"/>
      <c r="D476" s="62"/>
      <c r="E476" s="62"/>
      <c r="F476" s="62"/>
    </row>
    <row r="477" spans="1:6" x14ac:dyDescent="0.35">
      <c r="A477" s="62"/>
      <c r="B477" s="62"/>
      <c r="C477" s="62"/>
      <c r="D477" s="62"/>
      <c r="E477" s="62"/>
      <c r="F477" s="62"/>
    </row>
    <row r="478" spans="1:6" x14ac:dyDescent="0.35">
      <c r="A478" s="62"/>
      <c r="B478" s="62"/>
      <c r="C478" s="62"/>
      <c r="D478" s="62"/>
      <c r="E478" s="62"/>
      <c r="F478" s="62"/>
    </row>
    <row r="479" spans="1:6" x14ac:dyDescent="0.35">
      <c r="A479" s="62"/>
      <c r="B479" s="62"/>
      <c r="C479" s="62"/>
      <c r="D479" s="62"/>
      <c r="E479" s="62"/>
      <c r="F479" s="62"/>
    </row>
    <row r="480" spans="1:6" x14ac:dyDescent="0.35">
      <c r="A480" s="62"/>
      <c r="B480" s="62"/>
      <c r="C480" s="62"/>
      <c r="D480" s="62"/>
      <c r="E480" s="62"/>
      <c r="F480" s="62"/>
    </row>
    <row r="481" spans="1:6" x14ac:dyDescent="0.35">
      <c r="A481" s="62"/>
      <c r="B481" s="62"/>
      <c r="C481" s="62"/>
      <c r="D481" s="62"/>
      <c r="E481" s="62"/>
      <c r="F481" s="62"/>
    </row>
    <row r="482" spans="1:6" x14ac:dyDescent="0.35">
      <c r="A482" s="62"/>
      <c r="B482" s="62"/>
      <c r="C482" s="62"/>
      <c r="D482" s="62"/>
      <c r="E482" s="62"/>
      <c r="F482" s="62"/>
    </row>
    <row r="483" spans="1:6" x14ac:dyDescent="0.35">
      <c r="A483" s="62"/>
      <c r="B483" s="62"/>
      <c r="C483" s="62"/>
      <c r="D483" s="62"/>
      <c r="E483" s="62"/>
      <c r="F483" s="62"/>
    </row>
    <row r="484" spans="1:6" x14ac:dyDescent="0.35">
      <c r="A484" s="62"/>
      <c r="B484" s="62"/>
      <c r="C484" s="62"/>
      <c r="D484" s="62"/>
      <c r="E484" s="62"/>
      <c r="F484" s="62"/>
    </row>
    <row r="485" spans="1:6" x14ac:dyDescent="0.35">
      <c r="A485" s="62"/>
      <c r="B485" s="62"/>
      <c r="C485" s="62"/>
      <c r="D485" s="62"/>
      <c r="E485" s="62"/>
      <c r="F485" s="62"/>
    </row>
    <row r="486" spans="1:6" x14ac:dyDescent="0.35">
      <c r="A486" s="62"/>
      <c r="B486" s="62"/>
      <c r="C486" s="62"/>
      <c r="D486" s="62"/>
      <c r="E486" s="62"/>
      <c r="F486" s="62"/>
    </row>
    <row r="487" spans="1:6" x14ac:dyDescent="0.35">
      <c r="A487" s="62"/>
      <c r="B487" s="62"/>
      <c r="C487" s="62"/>
      <c r="D487" s="62"/>
      <c r="E487" s="62"/>
      <c r="F487" s="62"/>
    </row>
    <row r="488" spans="1:6" x14ac:dyDescent="0.35">
      <c r="A488" s="62"/>
      <c r="B488" s="62"/>
      <c r="C488" s="62"/>
      <c r="D488" s="62"/>
      <c r="E488" s="62"/>
      <c r="F488" s="62"/>
    </row>
    <row r="489" spans="1:6" x14ac:dyDescent="0.35">
      <c r="A489" s="62"/>
      <c r="B489" s="62"/>
      <c r="C489" s="62"/>
      <c r="D489" s="62"/>
      <c r="E489" s="62"/>
      <c r="F489" s="62"/>
    </row>
    <row r="490" spans="1:6" x14ac:dyDescent="0.35">
      <c r="A490" s="62"/>
      <c r="B490" s="62"/>
      <c r="C490" s="62"/>
      <c r="D490" s="62"/>
      <c r="E490" s="62"/>
      <c r="F490" s="62"/>
    </row>
    <row r="491" spans="1:6" x14ac:dyDescent="0.35">
      <c r="A491" s="62"/>
      <c r="B491" s="62"/>
      <c r="C491" s="62"/>
      <c r="D491" s="62"/>
      <c r="E491" s="62"/>
      <c r="F491" s="62"/>
    </row>
    <row r="492" spans="1:6" x14ac:dyDescent="0.35">
      <c r="A492" s="62"/>
      <c r="B492" s="62"/>
      <c r="C492" s="62"/>
      <c r="D492" s="62"/>
      <c r="E492" s="62"/>
      <c r="F492" s="62"/>
    </row>
    <row r="493" spans="1:6" x14ac:dyDescent="0.35">
      <c r="A493" s="62"/>
      <c r="B493" s="62"/>
      <c r="C493" s="62"/>
      <c r="D493" s="62"/>
      <c r="E493" s="62"/>
      <c r="F493" s="62"/>
    </row>
    <row r="494" spans="1:6" x14ac:dyDescent="0.35">
      <c r="A494" s="62"/>
      <c r="B494" s="62"/>
      <c r="C494" s="62"/>
      <c r="D494" s="62"/>
      <c r="E494" s="62"/>
      <c r="F494" s="62"/>
    </row>
    <row r="495" spans="1:6" x14ac:dyDescent="0.35">
      <c r="A495" s="62"/>
      <c r="B495" s="62"/>
      <c r="C495" s="62"/>
      <c r="D495" s="62"/>
      <c r="E495" s="62"/>
      <c r="F495" s="62"/>
    </row>
    <row r="496" spans="1:6" x14ac:dyDescent="0.35">
      <c r="A496" s="62"/>
      <c r="B496" s="62"/>
      <c r="C496" s="62"/>
      <c r="D496" s="62"/>
      <c r="E496" s="62"/>
      <c r="F496" s="62"/>
    </row>
    <row r="497" spans="1:6" x14ac:dyDescent="0.35">
      <c r="A497" s="62"/>
      <c r="B497" s="62"/>
      <c r="C497" s="62"/>
      <c r="D497" s="62"/>
      <c r="E497" s="62"/>
      <c r="F497" s="62"/>
    </row>
    <row r="498" spans="1:6" x14ac:dyDescent="0.35">
      <c r="A498" s="62"/>
      <c r="B498" s="62"/>
      <c r="C498" s="62"/>
      <c r="D498" s="62"/>
      <c r="E498" s="62"/>
      <c r="F498" s="62"/>
    </row>
    <row r="499" spans="1:6" x14ac:dyDescent="0.35">
      <c r="A499" s="62"/>
      <c r="B499" s="62"/>
      <c r="C499" s="62"/>
      <c r="D499" s="62"/>
      <c r="E499" s="62"/>
      <c r="F499" s="62"/>
    </row>
    <row r="500" spans="1:6" x14ac:dyDescent="0.35">
      <c r="A500" s="62"/>
      <c r="B500" s="62"/>
      <c r="C500" s="62"/>
      <c r="D500" s="62"/>
      <c r="E500" s="62"/>
      <c r="F500" s="62"/>
    </row>
    <row r="501" spans="1:6" x14ac:dyDescent="0.35">
      <c r="A501" s="62"/>
      <c r="B501" s="62"/>
      <c r="C501" s="62"/>
      <c r="D501" s="62"/>
      <c r="E501" s="62"/>
      <c r="F501" s="62"/>
    </row>
    <row r="502" spans="1:6" x14ac:dyDescent="0.35">
      <c r="A502" s="62"/>
      <c r="B502" s="62"/>
      <c r="C502" s="62"/>
      <c r="D502" s="62"/>
      <c r="E502" s="62"/>
      <c r="F502" s="62"/>
    </row>
    <row r="503" spans="1:6" x14ac:dyDescent="0.35">
      <c r="A503" s="62"/>
      <c r="B503" s="62"/>
      <c r="C503" s="62"/>
      <c r="D503" s="62"/>
      <c r="E503" s="62"/>
      <c r="F503" s="62"/>
    </row>
    <row r="504" spans="1:6" x14ac:dyDescent="0.35">
      <c r="A504" s="62"/>
      <c r="B504" s="62"/>
      <c r="C504" s="62"/>
      <c r="D504" s="62"/>
      <c r="E504" s="62"/>
      <c r="F504" s="62"/>
    </row>
    <row r="505" spans="1:6" x14ac:dyDescent="0.35">
      <c r="A505" s="62"/>
      <c r="B505" s="62"/>
      <c r="C505" s="62"/>
      <c r="D505" s="62"/>
      <c r="E505" s="62"/>
      <c r="F505" s="62"/>
    </row>
    <row r="506" spans="1:6" x14ac:dyDescent="0.35">
      <c r="A506" s="62"/>
      <c r="B506" s="62"/>
      <c r="C506" s="62"/>
      <c r="D506" s="62"/>
      <c r="E506" s="62"/>
      <c r="F506" s="62"/>
    </row>
    <row r="507" spans="1:6" x14ac:dyDescent="0.35">
      <c r="A507" s="62"/>
      <c r="B507" s="62"/>
      <c r="C507" s="62"/>
      <c r="D507" s="62"/>
      <c r="E507" s="62"/>
      <c r="F507" s="62"/>
    </row>
    <row r="508" spans="1:6" x14ac:dyDescent="0.35">
      <c r="A508" s="62"/>
      <c r="B508" s="62"/>
      <c r="C508" s="62"/>
      <c r="D508" s="62"/>
      <c r="E508" s="62"/>
      <c r="F508" s="62"/>
    </row>
    <row r="509" spans="1:6" x14ac:dyDescent="0.35">
      <c r="A509" s="62"/>
      <c r="B509" s="62"/>
      <c r="C509" s="62"/>
      <c r="D509" s="62"/>
      <c r="E509" s="62"/>
      <c r="F509" s="62"/>
    </row>
    <row r="510" spans="1:6" x14ac:dyDescent="0.35">
      <c r="A510" s="62"/>
      <c r="B510" s="62"/>
      <c r="C510" s="62"/>
      <c r="D510" s="62"/>
      <c r="E510" s="62"/>
      <c r="F510" s="62"/>
    </row>
    <row r="511" spans="1:6" x14ac:dyDescent="0.35">
      <c r="A511" s="62"/>
      <c r="B511" s="62"/>
      <c r="C511" s="62"/>
      <c r="D511" s="62"/>
      <c r="E511" s="62"/>
      <c r="F511" s="62"/>
    </row>
    <row r="512" spans="1:6" x14ac:dyDescent="0.35">
      <c r="A512" s="62"/>
      <c r="B512" s="62"/>
      <c r="C512" s="62"/>
      <c r="D512" s="62"/>
      <c r="E512" s="62"/>
      <c r="F512" s="62"/>
    </row>
    <row r="513" spans="1:6" x14ac:dyDescent="0.35">
      <c r="A513" s="62"/>
      <c r="B513" s="62"/>
      <c r="C513" s="62"/>
      <c r="D513" s="62"/>
      <c r="E513" s="62"/>
      <c r="F513" s="62"/>
    </row>
    <row r="514" spans="1:6" x14ac:dyDescent="0.35">
      <c r="A514" s="62"/>
      <c r="B514" s="62"/>
      <c r="C514" s="62"/>
      <c r="D514" s="62"/>
      <c r="E514" s="62"/>
      <c r="F514" s="62"/>
    </row>
    <row r="515" spans="1:6" x14ac:dyDescent="0.35">
      <c r="A515" s="62"/>
      <c r="B515" s="62"/>
      <c r="C515" s="62"/>
      <c r="D515" s="62"/>
      <c r="E515" s="62"/>
      <c r="F515" s="62"/>
    </row>
    <row r="516" spans="1:6" x14ac:dyDescent="0.35">
      <c r="A516" s="62"/>
      <c r="B516" s="62"/>
      <c r="C516" s="62"/>
      <c r="D516" s="62"/>
      <c r="E516" s="62"/>
      <c r="F516" s="62"/>
    </row>
    <row r="517" spans="1:6" x14ac:dyDescent="0.35">
      <c r="A517" s="62"/>
      <c r="B517" s="62"/>
      <c r="C517" s="62"/>
      <c r="D517" s="62"/>
      <c r="E517" s="62"/>
      <c r="F517" s="62"/>
    </row>
    <row r="518" spans="1:6" x14ac:dyDescent="0.35">
      <c r="A518" s="62"/>
      <c r="B518" s="62"/>
      <c r="C518" s="62"/>
      <c r="D518" s="62"/>
      <c r="E518" s="62"/>
      <c r="F518" s="62"/>
    </row>
    <row r="519" spans="1:6" x14ac:dyDescent="0.35">
      <c r="A519" s="62"/>
      <c r="B519" s="62"/>
      <c r="C519" s="62"/>
      <c r="D519" s="62"/>
      <c r="E519" s="62"/>
      <c r="F519" s="62"/>
    </row>
    <row r="520" spans="1:6" x14ac:dyDescent="0.35">
      <c r="A520" s="62"/>
      <c r="B520" s="62"/>
      <c r="C520" s="62"/>
      <c r="D520" s="62"/>
      <c r="E520" s="62"/>
      <c r="F520" s="62"/>
    </row>
    <row r="521" spans="1:6" x14ac:dyDescent="0.35">
      <c r="A521" s="62"/>
      <c r="B521" s="62"/>
      <c r="C521" s="62"/>
      <c r="D521" s="62"/>
      <c r="E521" s="62"/>
      <c r="F521" s="62"/>
    </row>
    <row r="522" spans="1:6" x14ac:dyDescent="0.35">
      <c r="A522" s="62"/>
      <c r="B522" s="62"/>
      <c r="C522" s="62"/>
      <c r="D522" s="62"/>
      <c r="E522" s="62"/>
      <c r="F522" s="62"/>
    </row>
    <row r="523" spans="1:6" x14ac:dyDescent="0.35">
      <c r="A523" s="62"/>
      <c r="B523" s="62"/>
      <c r="C523" s="62"/>
      <c r="D523" s="62"/>
      <c r="E523" s="62"/>
      <c r="F523" s="62"/>
    </row>
    <row r="524" spans="1:6" x14ac:dyDescent="0.35">
      <c r="A524" s="62"/>
      <c r="B524" s="62"/>
      <c r="C524" s="62"/>
      <c r="D524" s="62"/>
      <c r="E524" s="62"/>
      <c r="F524" s="62"/>
    </row>
    <row r="525" spans="1:6" x14ac:dyDescent="0.35">
      <c r="A525" s="62"/>
      <c r="B525" s="62"/>
      <c r="C525" s="62"/>
      <c r="D525" s="62"/>
      <c r="E525" s="62"/>
      <c r="F525" s="62"/>
    </row>
    <row r="526" spans="1:6" x14ac:dyDescent="0.35">
      <c r="A526" s="62"/>
      <c r="B526" s="62"/>
      <c r="C526" s="62"/>
      <c r="D526" s="62"/>
      <c r="E526" s="62"/>
      <c r="F526" s="62"/>
    </row>
    <row r="527" spans="1:6" x14ac:dyDescent="0.35">
      <c r="A527" s="62"/>
      <c r="B527" s="62"/>
      <c r="C527" s="62"/>
      <c r="D527" s="62"/>
      <c r="E527" s="62"/>
      <c r="F527" s="62"/>
    </row>
    <row r="528" spans="1:6" x14ac:dyDescent="0.35">
      <c r="A528" s="62"/>
      <c r="B528" s="62"/>
      <c r="C528" s="62"/>
      <c r="D528" s="62"/>
      <c r="E528" s="62"/>
      <c r="F528" s="62"/>
    </row>
    <row r="529" spans="1:6" x14ac:dyDescent="0.35">
      <c r="A529" s="62"/>
      <c r="B529" s="62"/>
      <c r="C529" s="62"/>
      <c r="D529" s="62"/>
      <c r="E529" s="62"/>
      <c r="F529" s="62"/>
    </row>
    <row r="530" spans="1:6" x14ac:dyDescent="0.35">
      <c r="A530" s="62"/>
      <c r="B530" s="62"/>
      <c r="C530" s="62"/>
      <c r="D530" s="62"/>
      <c r="E530" s="62"/>
      <c r="F530" s="62"/>
    </row>
    <row r="531" spans="1:6" x14ac:dyDescent="0.35">
      <c r="A531" s="62"/>
      <c r="B531" s="62"/>
      <c r="C531" s="62"/>
      <c r="D531" s="62"/>
      <c r="E531" s="62"/>
      <c r="F531" s="62"/>
    </row>
    <row r="532" spans="1:6" x14ac:dyDescent="0.35">
      <c r="A532" s="62"/>
      <c r="B532" s="62"/>
      <c r="C532" s="62"/>
      <c r="D532" s="62"/>
      <c r="E532" s="62"/>
      <c r="F532" s="62"/>
    </row>
    <row r="533" spans="1:6" x14ac:dyDescent="0.35">
      <c r="A533" s="62"/>
      <c r="B533" s="62"/>
      <c r="C533" s="62"/>
      <c r="D533" s="62"/>
      <c r="E533" s="62"/>
      <c r="F533" s="62"/>
    </row>
    <row r="534" spans="1:6" x14ac:dyDescent="0.35">
      <c r="A534" s="62"/>
      <c r="B534" s="62"/>
      <c r="C534" s="62"/>
      <c r="D534" s="62"/>
      <c r="E534" s="62"/>
      <c r="F534" s="62"/>
    </row>
    <row r="535" spans="1:6" x14ac:dyDescent="0.35">
      <c r="A535" s="62"/>
      <c r="B535" s="62"/>
      <c r="C535" s="62"/>
      <c r="D535" s="62"/>
      <c r="E535" s="62"/>
      <c r="F535" s="62"/>
    </row>
    <row r="536" spans="1:6" x14ac:dyDescent="0.35">
      <c r="A536" s="62"/>
      <c r="B536" s="62"/>
      <c r="C536" s="62"/>
      <c r="D536" s="62"/>
      <c r="E536" s="62"/>
      <c r="F536" s="62"/>
    </row>
    <row r="537" spans="1:6" x14ac:dyDescent="0.35">
      <c r="A537" s="62"/>
      <c r="B537" s="62"/>
      <c r="C537" s="62"/>
      <c r="D537" s="62"/>
      <c r="E537" s="62"/>
      <c r="F537" s="62"/>
    </row>
    <row r="538" spans="1:6" x14ac:dyDescent="0.35">
      <c r="A538" s="62"/>
      <c r="B538" s="62"/>
      <c r="C538" s="62"/>
      <c r="D538" s="62"/>
      <c r="E538" s="62"/>
      <c r="F538" s="62"/>
    </row>
    <row r="539" spans="1:6" x14ac:dyDescent="0.35">
      <c r="A539" s="62"/>
      <c r="B539" s="62"/>
      <c r="C539" s="62"/>
      <c r="D539" s="62"/>
      <c r="E539" s="62"/>
      <c r="F539" s="62"/>
    </row>
    <row r="540" spans="1:6" x14ac:dyDescent="0.35">
      <c r="A540" s="62"/>
      <c r="B540" s="62"/>
      <c r="C540" s="62"/>
      <c r="D540" s="62"/>
      <c r="E540" s="62"/>
      <c r="F540" s="62"/>
    </row>
    <row r="541" spans="1:6" x14ac:dyDescent="0.35">
      <c r="A541" s="62"/>
      <c r="B541" s="62"/>
      <c r="C541" s="62"/>
      <c r="D541" s="62"/>
      <c r="E541" s="62"/>
      <c r="F541" s="62"/>
    </row>
    <row r="542" spans="1:6" x14ac:dyDescent="0.35">
      <c r="A542" s="62"/>
      <c r="B542" s="62"/>
      <c r="C542" s="62"/>
      <c r="D542" s="62"/>
      <c r="E542" s="62"/>
      <c r="F542" s="62"/>
    </row>
    <row r="543" spans="1:6" x14ac:dyDescent="0.35">
      <c r="A543" s="62"/>
      <c r="B543" s="62"/>
      <c r="C543" s="62"/>
      <c r="D543" s="62"/>
      <c r="E543" s="62"/>
      <c r="F543" s="62"/>
    </row>
    <row r="544" spans="1:6" x14ac:dyDescent="0.35">
      <c r="A544" s="62"/>
      <c r="B544" s="62"/>
      <c r="C544" s="62"/>
      <c r="D544" s="62"/>
      <c r="E544" s="62"/>
      <c r="F544" s="62"/>
    </row>
    <row r="545" spans="1:6" x14ac:dyDescent="0.35">
      <c r="A545" s="62"/>
      <c r="B545" s="62"/>
      <c r="C545" s="62"/>
      <c r="D545" s="62"/>
      <c r="E545" s="62"/>
      <c r="F545" s="62"/>
    </row>
    <row r="546" spans="1:6" x14ac:dyDescent="0.35">
      <c r="A546" s="62"/>
      <c r="B546" s="62"/>
      <c r="C546" s="62"/>
      <c r="D546" s="62"/>
      <c r="E546" s="62"/>
      <c r="F546" s="62"/>
    </row>
    <row r="547" spans="1:6" x14ac:dyDescent="0.35">
      <c r="A547" s="62"/>
      <c r="B547" s="62"/>
      <c r="C547" s="62"/>
      <c r="D547" s="62"/>
      <c r="E547" s="62"/>
      <c r="F547" s="62"/>
    </row>
    <row r="548" spans="1:6" x14ac:dyDescent="0.35">
      <c r="A548" s="62"/>
      <c r="B548" s="62"/>
      <c r="C548" s="62"/>
      <c r="D548" s="62"/>
      <c r="E548" s="62"/>
      <c r="F548" s="62"/>
    </row>
    <row r="549" spans="1:6" x14ac:dyDescent="0.35">
      <c r="A549" s="62"/>
      <c r="B549" s="62"/>
      <c r="C549" s="62"/>
      <c r="D549" s="62"/>
      <c r="E549" s="62"/>
      <c r="F549" s="62"/>
    </row>
    <row r="550" spans="1:6" x14ac:dyDescent="0.35">
      <c r="A550" s="62"/>
      <c r="B550" s="62"/>
      <c r="C550" s="62"/>
      <c r="D550" s="62"/>
      <c r="E550" s="62"/>
      <c r="F550" s="62"/>
    </row>
    <row r="551" spans="1:6" x14ac:dyDescent="0.35">
      <c r="A551" s="62"/>
      <c r="B551" s="62"/>
      <c r="C551" s="62"/>
      <c r="D551" s="62"/>
      <c r="E551" s="62"/>
      <c r="F551" s="62"/>
    </row>
    <row r="552" spans="1:6" x14ac:dyDescent="0.35">
      <c r="A552" s="62"/>
      <c r="B552" s="62"/>
      <c r="C552" s="62"/>
      <c r="D552" s="62"/>
      <c r="E552" s="62"/>
      <c r="F552" s="62"/>
    </row>
    <row r="553" spans="1:6" x14ac:dyDescent="0.35">
      <c r="A553" s="62"/>
      <c r="B553" s="62"/>
      <c r="C553" s="62"/>
      <c r="D553" s="62"/>
      <c r="E553" s="62"/>
      <c r="F553" s="62"/>
    </row>
    <row r="554" spans="1:6" x14ac:dyDescent="0.35">
      <c r="A554" s="62"/>
      <c r="B554" s="62"/>
      <c r="C554" s="62"/>
      <c r="D554" s="62"/>
      <c r="E554" s="62"/>
      <c r="F554" s="62"/>
    </row>
    <row r="555" spans="1:6" x14ac:dyDescent="0.35">
      <c r="A555" s="62"/>
      <c r="B555" s="62"/>
      <c r="C555" s="62"/>
      <c r="D555" s="62"/>
      <c r="E555" s="62"/>
      <c r="F555" s="62"/>
    </row>
    <row r="556" spans="1:6" x14ac:dyDescent="0.35">
      <c r="A556" s="62"/>
      <c r="B556" s="62"/>
      <c r="C556" s="62"/>
      <c r="D556" s="62"/>
      <c r="E556" s="62"/>
      <c r="F556" s="62"/>
    </row>
    <row r="557" spans="1:6" x14ac:dyDescent="0.35">
      <c r="A557" s="62"/>
      <c r="B557" s="62"/>
      <c r="C557" s="62"/>
      <c r="D557" s="62"/>
      <c r="E557" s="62"/>
      <c r="F557" s="62"/>
    </row>
    <row r="558" spans="1:6" x14ac:dyDescent="0.35">
      <c r="A558" s="62"/>
      <c r="B558" s="62"/>
      <c r="C558" s="62"/>
      <c r="D558" s="62"/>
      <c r="E558" s="62"/>
      <c r="F558" s="62"/>
    </row>
    <row r="559" spans="1:6" x14ac:dyDescent="0.35">
      <c r="A559" s="62"/>
      <c r="B559" s="62"/>
      <c r="C559" s="62"/>
      <c r="D559" s="62"/>
      <c r="E559" s="62"/>
      <c r="F559" s="62"/>
    </row>
    <row r="560" spans="1:6" x14ac:dyDescent="0.35">
      <c r="A560" s="62"/>
      <c r="B560" s="62"/>
      <c r="C560" s="62"/>
      <c r="D560" s="62"/>
      <c r="E560" s="62"/>
      <c r="F560" s="62"/>
    </row>
    <row r="561" spans="1:6" x14ac:dyDescent="0.35">
      <c r="A561" s="62"/>
      <c r="B561" s="62"/>
      <c r="C561" s="62"/>
      <c r="D561" s="62"/>
      <c r="E561" s="62"/>
      <c r="F561" s="62"/>
    </row>
    <row r="562" spans="1:6" x14ac:dyDescent="0.35">
      <c r="A562" s="62"/>
      <c r="B562" s="62"/>
      <c r="C562" s="62"/>
      <c r="D562" s="62"/>
      <c r="E562" s="62"/>
      <c r="F562" s="62"/>
    </row>
    <row r="563" spans="1:6" x14ac:dyDescent="0.35">
      <c r="A563" s="62"/>
      <c r="B563" s="62"/>
      <c r="C563" s="62"/>
      <c r="D563" s="62"/>
      <c r="E563" s="62"/>
      <c r="F563" s="62"/>
    </row>
    <row r="564" spans="1:6" x14ac:dyDescent="0.35">
      <c r="A564" s="62"/>
      <c r="B564" s="62"/>
      <c r="C564" s="62"/>
      <c r="D564" s="62"/>
      <c r="E564" s="62"/>
      <c r="F564" s="62"/>
    </row>
    <row r="565" spans="1:6" x14ac:dyDescent="0.35">
      <c r="A565" s="62"/>
      <c r="B565" s="62"/>
      <c r="C565" s="62"/>
      <c r="D565" s="62"/>
      <c r="E565" s="62"/>
      <c r="F565" s="62"/>
    </row>
    <row r="566" spans="1:6" x14ac:dyDescent="0.35">
      <c r="A566" s="62"/>
      <c r="B566" s="62"/>
      <c r="C566" s="62"/>
      <c r="D566" s="62"/>
      <c r="E566" s="62"/>
      <c r="F566" s="62"/>
    </row>
    <row r="567" spans="1:6" x14ac:dyDescent="0.35">
      <c r="A567" s="62"/>
      <c r="B567" s="62"/>
      <c r="C567" s="62"/>
      <c r="D567" s="62"/>
      <c r="E567" s="62"/>
      <c r="F567" s="62"/>
    </row>
    <row r="568" spans="1:6" x14ac:dyDescent="0.35">
      <c r="A568" s="62"/>
      <c r="B568" s="62"/>
      <c r="C568" s="62"/>
      <c r="D568" s="62"/>
      <c r="E568" s="62"/>
      <c r="F568" s="62"/>
    </row>
    <row r="569" spans="1:6" x14ac:dyDescent="0.35">
      <c r="A569" s="62"/>
      <c r="B569" s="62"/>
      <c r="C569" s="62"/>
      <c r="D569" s="62"/>
      <c r="E569" s="62"/>
      <c r="F569" s="62"/>
    </row>
    <row r="570" spans="1:6" x14ac:dyDescent="0.35">
      <c r="A570" s="62"/>
      <c r="B570" s="62"/>
      <c r="C570" s="62"/>
      <c r="D570" s="62"/>
      <c r="E570" s="62"/>
      <c r="F570" s="62"/>
    </row>
    <row r="571" spans="1:6" x14ac:dyDescent="0.35">
      <c r="A571" s="62"/>
      <c r="B571" s="62"/>
      <c r="C571" s="62"/>
      <c r="D571" s="62"/>
      <c r="E571" s="62"/>
      <c r="F571" s="62"/>
    </row>
    <row r="572" spans="1:6" x14ac:dyDescent="0.35">
      <c r="A572" s="62"/>
      <c r="B572" s="62"/>
      <c r="C572" s="62"/>
      <c r="D572" s="62"/>
      <c r="E572" s="62"/>
      <c r="F572" s="62"/>
    </row>
    <row r="573" spans="1:6" x14ac:dyDescent="0.35">
      <c r="A573" s="62"/>
      <c r="B573" s="62"/>
      <c r="C573" s="62"/>
      <c r="D573" s="62"/>
      <c r="E573" s="62"/>
      <c r="F573" s="62"/>
    </row>
    <row r="574" spans="1:6" x14ac:dyDescent="0.35">
      <c r="A574" s="62"/>
      <c r="B574" s="62"/>
      <c r="C574" s="62"/>
      <c r="D574" s="62"/>
      <c r="E574" s="62"/>
      <c r="F574" s="62"/>
    </row>
    <row r="575" spans="1:6" x14ac:dyDescent="0.35">
      <c r="A575" s="62"/>
      <c r="B575" s="62"/>
      <c r="C575" s="62"/>
      <c r="D575" s="62"/>
      <c r="E575" s="62"/>
      <c r="F575" s="62"/>
    </row>
    <row r="576" spans="1:6" x14ac:dyDescent="0.35">
      <c r="A576" s="62"/>
      <c r="B576" s="62"/>
      <c r="C576" s="62"/>
      <c r="D576" s="62"/>
      <c r="E576" s="62"/>
      <c r="F576" s="62"/>
    </row>
    <row r="577" spans="1:6" x14ac:dyDescent="0.35">
      <c r="A577" s="62"/>
      <c r="B577" s="62"/>
      <c r="C577" s="62"/>
      <c r="D577" s="62"/>
      <c r="E577" s="62"/>
      <c r="F577" s="62"/>
    </row>
    <row r="578" spans="1:6" x14ac:dyDescent="0.35">
      <c r="A578" s="62"/>
      <c r="B578" s="62"/>
      <c r="C578" s="62"/>
      <c r="D578" s="62"/>
      <c r="E578" s="62"/>
      <c r="F578" s="62"/>
    </row>
    <row r="579" spans="1:6" x14ac:dyDescent="0.35">
      <c r="A579" s="62"/>
      <c r="B579" s="62"/>
      <c r="C579" s="62"/>
      <c r="D579" s="62"/>
      <c r="E579" s="62"/>
      <c r="F579" s="62"/>
    </row>
    <row r="580" spans="1:6" x14ac:dyDescent="0.35">
      <c r="A580" s="62"/>
      <c r="B580" s="62"/>
      <c r="C580" s="62"/>
      <c r="D580" s="62"/>
      <c r="E580" s="62"/>
      <c r="F580" s="62"/>
    </row>
    <row r="581" spans="1:6" x14ac:dyDescent="0.35">
      <c r="A581" s="62"/>
      <c r="B581" s="62"/>
      <c r="C581" s="62"/>
      <c r="D581" s="62"/>
      <c r="E581" s="62"/>
      <c r="F581" s="62"/>
    </row>
    <row r="582" spans="1:6" x14ac:dyDescent="0.35">
      <c r="A582" s="62"/>
      <c r="B582" s="62"/>
      <c r="C582" s="62"/>
      <c r="D582" s="62"/>
      <c r="E582" s="62"/>
      <c r="F582" s="62"/>
    </row>
    <row r="583" spans="1:6" x14ac:dyDescent="0.35">
      <c r="A583" s="62"/>
      <c r="B583" s="62"/>
      <c r="C583" s="62"/>
      <c r="D583" s="62"/>
      <c r="E583" s="62"/>
      <c r="F583" s="62"/>
    </row>
    <row r="584" spans="1:6" x14ac:dyDescent="0.35">
      <c r="A584" s="62"/>
      <c r="B584" s="62"/>
      <c r="C584" s="62"/>
      <c r="D584" s="62"/>
      <c r="E584" s="62"/>
      <c r="F584" s="62"/>
    </row>
    <row r="585" spans="1:6" x14ac:dyDescent="0.35">
      <c r="A585" s="62"/>
      <c r="B585" s="62"/>
      <c r="C585" s="62"/>
      <c r="D585" s="62"/>
      <c r="E585" s="62"/>
      <c r="F585" s="62"/>
    </row>
    <row r="586" spans="1:6" x14ac:dyDescent="0.35">
      <c r="A586" s="62"/>
      <c r="B586" s="62"/>
      <c r="C586" s="62"/>
      <c r="D586" s="62"/>
      <c r="E586" s="62"/>
      <c r="F586" s="62"/>
    </row>
    <row r="587" spans="1:6" x14ac:dyDescent="0.35">
      <c r="A587" s="62"/>
      <c r="B587" s="62"/>
      <c r="C587" s="62"/>
      <c r="D587" s="62"/>
      <c r="E587" s="62"/>
      <c r="F587" s="62"/>
    </row>
    <row r="588" spans="1:6" x14ac:dyDescent="0.35">
      <c r="A588" s="62"/>
      <c r="B588" s="62"/>
      <c r="C588" s="62"/>
      <c r="D588" s="62"/>
      <c r="E588" s="62"/>
      <c r="F588" s="62"/>
    </row>
    <row r="589" spans="1:6" x14ac:dyDescent="0.35">
      <c r="A589" s="62"/>
      <c r="B589" s="62"/>
      <c r="C589" s="62"/>
      <c r="D589" s="62"/>
      <c r="E589" s="62"/>
      <c r="F589" s="62"/>
    </row>
    <row r="590" spans="1:6" x14ac:dyDescent="0.35">
      <c r="A590" s="62"/>
      <c r="B590" s="62"/>
      <c r="C590" s="62"/>
      <c r="D590" s="62"/>
      <c r="E590" s="62"/>
      <c r="F590" s="62"/>
    </row>
    <row r="591" spans="1:6" x14ac:dyDescent="0.35">
      <c r="A591" s="62"/>
      <c r="B591" s="62"/>
      <c r="C591" s="62"/>
      <c r="D591" s="62"/>
      <c r="E591" s="62"/>
      <c r="F591" s="62"/>
    </row>
    <row r="592" spans="1:6" x14ac:dyDescent="0.35">
      <c r="A592" s="62"/>
      <c r="B592" s="62"/>
      <c r="C592" s="62"/>
      <c r="D592" s="62"/>
      <c r="E592" s="62"/>
      <c r="F592" s="62"/>
    </row>
    <row r="593" spans="1:6" x14ac:dyDescent="0.35">
      <c r="A593" s="62"/>
      <c r="B593" s="62"/>
      <c r="C593" s="62"/>
      <c r="D593" s="62"/>
      <c r="E593" s="62"/>
      <c r="F593" s="62"/>
    </row>
    <row r="594" spans="1:6" x14ac:dyDescent="0.35">
      <c r="A594" s="62"/>
      <c r="B594" s="62"/>
      <c r="C594" s="62"/>
      <c r="D594" s="62"/>
      <c r="E594" s="62"/>
      <c r="F594" s="62"/>
    </row>
    <row r="595" spans="1:6" x14ac:dyDescent="0.35">
      <c r="A595" s="62"/>
      <c r="B595" s="62"/>
      <c r="C595" s="62"/>
      <c r="D595" s="62"/>
      <c r="E595" s="62"/>
      <c r="F595" s="62"/>
    </row>
    <row r="596" spans="1:6" x14ac:dyDescent="0.35">
      <c r="A596" s="62"/>
      <c r="B596" s="62"/>
      <c r="C596" s="62"/>
      <c r="D596" s="62"/>
      <c r="E596" s="62"/>
      <c r="F596" s="62"/>
    </row>
    <row r="597" spans="1:6" x14ac:dyDescent="0.35">
      <c r="A597" s="62"/>
      <c r="B597" s="62"/>
      <c r="C597" s="62"/>
      <c r="D597" s="62"/>
      <c r="E597" s="62"/>
      <c r="F597" s="62"/>
    </row>
    <row r="598" spans="1:6" x14ac:dyDescent="0.35">
      <c r="A598" s="62"/>
      <c r="B598" s="62"/>
      <c r="C598" s="62"/>
      <c r="D598" s="62"/>
      <c r="E598" s="62"/>
      <c r="F598" s="62"/>
    </row>
    <row r="599" spans="1:6" x14ac:dyDescent="0.35">
      <c r="A599" s="62"/>
      <c r="B599" s="62"/>
      <c r="C599" s="62"/>
      <c r="D599" s="62"/>
      <c r="E599" s="62"/>
      <c r="F599" s="62"/>
    </row>
    <row r="600" spans="1:6" x14ac:dyDescent="0.35">
      <c r="A600" s="62"/>
      <c r="B600" s="62"/>
      <c r="C600" s="62"/>
      <c r="D600" s="62"/>
      <c r="E600" s="62"/>
      <c r="F600" s="62"/>
    </row>
    <row r="601" spans="1:6" x14ac:dyDescent="0.35">
      <c r="A601" s="62"/>
      <c r="B601" s="62"/>
      <c r="C601" s="62"/>
      <c r="D601" s="62"/>
      <c r="E601" s="62"/>
      <c r="F601" s="62"/>
    </row>
    <row r="602" spans="1:6" x14ac:dyDescent="0.35">
      <c r="A602" s="62"/>
      <c r="B602" s="62"/>
      <c r="C602" s="62"/>
      <c r="D602" s="62"/>
      <c r="E602" s="62"/>
      <c r="F602" s="62"/>
    </row>
    <row r="603" spans="1:6" x14ac:dyDescent="0.35">
      <c r="A603" s="62"/>
      <c r="B603" s="62"/>
      <c r="C603" s="62"/>
      <c r="D603" s="62"/>
      <c r="E603" s="62"/>
      <c r="F603" s="62"/>
    </row>
    <row r="604" spans="1:6" x14ac:dyDescent="0.35">
      <c r="A604" s="62"/>
      <c r="B604" s="62"/>
      <c r="C604" s="62"/>
      <c r="D604" s="62"/>
      <c r="E604" s="62"/>
      <c r="F604" s="62"/>
    </row>
    <row r="605" spans="1:6" x14ac:dyDescent="0.35">
      <c r="A605" s="62"/>
      <c r="B605" s="62"/>
      <c r="C605" s="62"/>
      <c r="D605" s="62"/>
      <c r="E605" s="62"/>
      <c r="F605" s="62"/>
    </row>
    <row r="606" spans="1:6" x14ac:dyDescent="0.35">
      <c r="A606" s="62"/>
      <c r="B606" s="62"/>
      <c r="C606" s="62"/>
      <c r="D606" s="62"/>
      <c r="E606" s="62"/>
      <c r="F606" s="62"/>
    </row>
    <row r="607" spans="1:6" x14ac:dyDescent="0.35">
      <c r="A607" s="62"/>
      <c r="B607" s="62"/>
      <c r="C607" s="62"/>
      <c r="D607" s="62"/>
      <c r="E607" s="62"/>
      <c r="F607" s="62"/>
    </row>
    <row r="608" spans="1:6" x14ac:dyDescent="0.35">
      <c r="A608" s="62"/>
      <c r="B608" s="62"/>
      <c r="C608" s="62"/>
      <c r="D608" s="62"/>
      <c r="E608" s="62"/>
      <c r="F608" s="62"/>
    </row>
    <row r="609" spans="1:6" x14ac:dyDescent="0.35">
      <c r="A609" s="62"/>
      <c r="B609" s="62"/>
      <c r="C609" s="62"/>
      <c r="D609" s="62"/>
      <c r="E609" s="62"/>
      <c r="F609" s="62"/>
    </row>
    <row r="610" spans="1:6" x14ac:dyDescent="0.35">
      <c r="A610" s="62"/>
      <c r="B610" s="62"/>
      <c r="C610" s="62"/>
      <c r="D610" s="62"/>
      <c r="E610" s="62"/>
      <c r="F610" s="62"/>
    </row>
    <row r="611" spans="1:6" x14ac:dyDescent="0.35">
      <c r="A611" s="62"/>
      <c r="B611" s="62"/>
      <c r="C611" s="62"/>
      <c r="D611" s="62"/>
      <c r="E611" s="62"/>
      <c r="F611" s="62"/>
    </row>
    <row r="612" spans="1:6" x14ac:dyDescent="0.35">
      <c r="A612" s="62"/>
      <c r="B612" s="62"/>
      <c r="C612" s="62"/>
      <c r="D612" s="62"/>
      <c r="E612" s="62"/>
      <c r="F612" s="62"/>
    </row>
    <row r="613" spans="1:6" x14ac:dyDescent="0.35">
      <c r="A613" s="62"/>
      <c r="B613" s="62"/>
      <c r="C613" s="62"/>
      <c r="D613" s="62"/>
      <c r="E613" s="62"/>
      <c r="F613" s="62"/>
    </row>
    <row r="614" spans="1:6" x14ac:dyDescent="0.35">
      <c r="A614" s="62"/>
      <c r="B614" s="62"/>
      <c r="C614" s="62"/>
      <c r="D614" s="62"/>
      <c r="E614" s="62"/>
      <c r="F614" s="62"/>
    </row>
    <row r="615" spans="1:6" x14ac:dyDescent="0.35">
      <c r="A615" s="62"/>
      <c r="B615" s="62"/>
      <c r="C615" s="62"/>
      <c r="D615" s="62"/>
      <c r="E615" s="62"/>
      <c r="F615" s="62"/>
    </row>
    <row r="616" spans="1:6" x14ac:dyDescent="0.35">
      <c r="A616" s="62"/>
      <c r="B616" s="62"/>
      <c r="C616" s="62"/>
      <c r="D616" s="62"/>
      <c r="E616" s="62"/>
      <c r="F616" s="62"/>
    </row>
    <row r="617" spans="1:6" x14ac:dyDescent="0.35">
      <c r="A617" s="62"/>
      <c r="B617" s="62"/>
      <c r="C617" s="62"/>
      <c r="D617" s="62"/>
      <c r="E617" s="62"/>
      <c r="F617" s="62"/>
    </row>
    <row r="618" spans="1:6" x14ac:dyDescent="0.35">
      <c r="A618" s="62"/>
      <c r="B618" s="62"/>
      <c r="C618" s="62"/>
      <c r="D618" s="62"/>
      <c r="E618" s="62"/>
      <c r="F618" s="62"/>
    </row>
    <row r="619" spans="1:6" x14ac:dyDescent="0.35">
      <c r="A619" s="62"/>
      <c r="B619" s="62"/>
      <c r="C619" s="62"/>
      <c r="D619" s="62"/>
      <c r="E619" s="62"/>
      <c r="F619" s="62"/>
    </row>
    <row r="620" spans="1:6" x14ac:dyDescent="0.35">
      <c r="A620" s="62"/>
      <c r="B620" s="62"/>
      <c r="C620" s="62"/>
      <c r="D620" s="62"/>
      <c r="E620" s="62"/>
      <c r="F620" s="62"/>
    </row>
    <row r="621" spans="1:6" x14ac:dyDescent="0.35">
      <c r="A621" s="62"/>
      <c r="B621" s="62"/>
      <c r="C621" s="62"/>
      <c r="D621" s="62"/>
      <c r="E621" s="62"/>
      <c r="F621" s="62"/>
    </row>
    <row r="622" spans="1:6" x14ac:dyDescent="0.35">
      <c r="A622" s="62"/>
      <c r="B622" s="62"/>
      <c r="C622" s="62"/>
      <c r="D622" s="62"/>
      <c r="E622" s="62"/>
      <c r="F622" s="62"/>
    </row>
    <row r="623" spans="1:6" x14ac:dyDescent="0.35">
      <c r="A623" s="62"/>
      <c r="B623" s="62"/>
      <c r="C623" s="62"/>
      <c r="D623" s="62"/>
      <c r="E623" s="62"/>
      <c r="F623" s="62"/>
    </row>
    <row r="624" spans="1:6" x14ac:dyDescent="0.35">
      <c r="A624" s="62"/>
      <c r="B624" s="62"/>
      <c r="C624" s="62"/>
      <c r="D624" s="62"/>
      <c r="E624" s="62"/>
      <c r="F624" s="62"/>
    </row>
    <row r="625" spans="1:6" x14ac:dyDescent="0.35">
      <c r="A625" s="62"/>
      <c r="B625" s="62"/>
      <c r="C625" s="62"/>
      <c r="D625" s="62"/>
      <c r="E625" s="62"/>
      <c r="F625" s="62"/>
    </row>
    <row r="626" spans="1:6" x14ac:dyDescent="0.35">
      <c r="A626" s="62"/>
      <c r="B626" s="62"/>
      <c r="C626" s="62"/>
      <c r="D626" s="62"/>
      <c r="E626" s="62"/>
      <c r="F626" s="62"/>
    </row>
    <row r="627" spans="1:6" x14ac:dyDescent="0.35">
      <c r="A627" s="62"/>
      <c r="B627" s="62"/>
      <c r="C627" s="62"/>
      <c r="D627" s="62"/>
      <c r="E627" s="62"/>
      <c r="F627" s="62"/>
    </row>
    <row r="628" spans="1:6" x14ac:dyDescent="0.35">
      <c r="A628" s="62"/>
      <c r="B628" s="62"/>
      <c r="C628" s="62"/>
      <c r="D628" s="62"/>
      <c r="E628" s="62"/>
      <c r="F628" s="62"/>
    </row>
    <row r="629" spans="1:6" x14ac:dyDescent="0.35">
      <c r="A629" s="62"/>
      <c r="B629" s="62"/>
      <c r="C629" s="62"/>
      <c r="D629" s="62"/>
      <c r="E629" s="62"/>
      <c r="F629" s="62"/>
    </row>
    <row r="630" spans="1:6" x14ac:dyDescent="0.35">
      <c r="A630" s="62"/>
      <c r="B630" s="62"/>
      <c r="C630" s="62"/>
      <c r="D630" s="62"/>
      <c r="E630" s="62"/>
      <c r="F630" s="62"/>
    </row>
    <row r="631" spans="1:6" x14ac:dyDescent="0.35">
      <c r="A631" s="62"/>
      <c r="B631" s="62"/>
      <c r="C631" s="62"/>
      <c r="D631" s="62"/>
      <c r="E631" s="62"/>
      <c r="F631" s="62"/>
    </row>
    <row r="632" spans="1:6" x14ac:dyDescent="0.35">
      <c r="A632" s="62"/>
      <c r="B632" s="62"/>
      <c r="C632" s="62"/>
      <c r="D632" s="62"/>
      <c r="E632" s="62"/>
      <c r="F632" s="62"/>
    </row>
    <row r="633" spans="1:6" x14ac:dyDescent="0.35">
      <c r="A633" s="62"/>
      <c r="B633" s="62"/>
      <c r="C633" s="62"/>
      <c r="D633" s="62"/>
      <c r="E633" s="62"/>
      <c r="F633" s="62"/>
    </row>
    <row r="634" spans="1:6" x14ac:dyDescent="0.35">
      <c r="A634" s="62"/>
      <c r="B634" s="62"/>
      <c r="C634" s="62"/>
      <c r="D634" s="62"/>
      <c r="E634" s="62"/>
      <c r="F634" s="62"/>
    </row>
    <row r="635" spans="1:6" x14ac:dyDescent="0.35">
      <c r="A635" s="62"/>
      <c r="B635" s="62"/>
      <c r="C635" s="62"/>
      <c r="D635" s="62"/>
      <c r="E635" s="62"/>
      <c r="F635" s="62"/>
    </row>
    <row r="636" spans="1:6" x14ac:dyDescent="0.35">
      <c r="A636" s="62"/>
      <c r="B636" s="62"/>
      <c r="C636" s="62"/>
      <c r="D636" s="62"/>
      <c r="E636" s="62"/>
      <c r="F636" s="62"/>
    </row>
    <row r="637" spans="1:6" x14ac:dyDescent="0.35">
      <c r="A637" s="62"/>
      <c r="B637" s="62"/>
      <c r="C637" s="62"/>
      <c r="D637" s="62"/>
      <c r="E637" s="62"/>
      <c r="F637" s="62"/>
    </row>
    <row r="638" spans="1:6" x14ac:dyDescent="0.35">
      <c r="A638" s="62"/>
      <c r="B638" s="62"/>
      <c r="C638" s="62"/>
      <c r="D638" s="62"/>
      <c r="E638" s="62"/>
      <c r="F638" s="62"/>
    </row>
    <row r="639" spans="1:6" x14ac:dyDescent="0.35">
      <c r="A639" s="62"/>
      <c r="B639" s="62"/>
      <c r="C639" s="62"/>
      <c r="D639" s="62"/>
      <c r="E639" s="62"/>
      <c r="F639" s="62"/>
    </row>
    <row r="640" spans="1:6" x14ac:dyDescent="0.35">
      <c r="A640" s="62"/>
      <c r="B640" s="62"/>
      <c r="C640" s="62"/>
      <c r="D640" s="62"/>
      <c r="E640" s="62"/>
      <c r="F640" s="62"/>
    </row>
    <row r="641" spans="1:6" x14ac:dyDescent="0.35">
      <c r="A641" s="62"/>
      <c r="B641" s="62"/>
      <c r="C641" s="62"/>
      <c r="D641" s="62"/>
      <c r="E641" s="62"/>
      <c r="F641" s="62"/>
    </row>
    <row r="642" spans="1:6" x14ac:dyDescent="0.35">
      <c r="A642" s="62"/>
      <c r="B642" s="62"/>
      <c r="C642" s="62"/>
      <c r="D642" s="62"/>
      <c r="E642" s="62"/>
      <c r="F642" s="62"/>
    </row>
    <row r="643" spans="1:6" x14ac:dyDescent="0.35">
      <c r="A643" s="62"/>
      <c r="B643" s="62"/>
      <c r="C643" s="62"/>
      <c r="D643" s="62"/>
      <c r="E643" s="62"/>
      <c r="F643" s="62"/>
    </row>
    <row r="644" spans="1:6" x14ac:dyDescent="0.35">
      <c r="A644" s="62"/>
      <c r="B644" s="62"/>
      <c r="C644" s="62"/>
      <c r="D644" s="62"/>
      <c r="E644" s="62"/>
      <c r="F644" s="62"/>
    </row>
    <row r="645" spans="1:6" x14ac:dyDescent="0.35">
      <c r="A645" s="62"/>
      <c r="B645" s="62"/>
      <c r="C645" s="62"/>
      <c r="D645" s="62"/>
      <c r="E645" s="62"/>
      <c r="F645" s="62"/>
    </row>
    <row r="646" spans="1:6" x14ac:dyDescent="0.35">
      <c r="A646" s="62"/>
      <c r="B646" s="62"/>
      <c r="C646" s="62"/>
      <c r="D646" s="62"/>
      <c r="E646" s="62"/>
      <c r="F646" s="62"/>
    </row>
    <row r="647" spans="1:6" x14ac:dyDescent="0.35">
      <c r="A647" s="62"/>
      <c r="B647" s="62"/>
      <c r="C647" s="62"/>
      <c r="D647" s="62"/>
      <c r="E647" s="62"/>
      <c r="F647" s="62"/>
    </row>
    <row r="648" spans="1:6" x14ac:dyDescent="0.35">
      <c r="A648" s="62"/>
      <c r="B648" s="62"/>
      <c r="C648" s="62"/>
      <c r="D648" s="62"/>
      <c r="E648" s="62"/>
      <c r="F648" s="62"/>
    </row>
    <row r="649" spans="1:6" x14ac:dyDescent="0.35">
      <c r="A649" s="62"/>
      <c r="B649" s="62"/>
      <c r="C649" s="62"/>
      <c r="D649" s="62"/>
      <c r="E649" s="62"/>
      <c r="F649" s="62"/>
    </row>
    <row r="650" spans="1:6" x14ac:dyDescent="0.35">
      <c r="A650" s="62"/>
      <c r="B650" s="62"/>
      <c r="C650" s="62"/>
      <c r="D650" s="62"/>
      <c r="E650" s="62"/>
      <c r="F650" s="62"/>
    </row>
    <row r="651" spans="1:6" x14ac:dyDescent="0.35">
      <c r="A651" s="62"/>
      <c r="B651" s="62"/>
      <c r="C651" s="62"/>
      <c r="D651" s="62"/>
      <c r="E651" s="62"/>
      <c r="F651" s="62"/>
    </row>
    <row r="652" spans="1:6" x14ac:dyDescent="0.35">
      <c r="A652" s="62"/>
      <c r="B652" s="62"/>
      <c r="C652" s="62"/>
      <c r="D652" s="62"/>
      <c r="E652" s="62"/>
      <c r="F652" s="62"/>
    </row>
    <row r="653" spans="1:6" x14ac:dyDescent="0.35">
      <c r="A653" s="62"/>
      <c r="B653" s="62"/>
      <c r="C653" s="62"/>
      <c r="D653" s="62"/>
      <c r="E653" s="62"/>
      <c r="F653" s="62"/>
    </row>
    <row r="654" spans="1:6" x14ac:dyDescent="0.35">
      <c r="A654" s="62"/>
      <c r="B654" s="62"/>
      <c r="C654" s="62"/>
      <c r="D654" s="62"/>
      <c r="E654" s="62"/>
      <c r="F654" s="62"/>
    </row>
    <row r="655" spans="1:6" x14ac:dyDescent="0.35">
      <c r="A655" s="62"/>
      <c r="B655" s="62"/>
      <c r="C655" s="62"/>
      <c r="D655" s="62"/>
      <c r="E655" s="62"/>
      <c r="F655" s="62"/>
    </row>
    <row r="656" spans="1:6" x14ac:dyDescent="0.35">
      <c r="A656" s="62"/>
      <c r="B656" s="62"/>
      <c r="C656" s="62"/>
      <c r="D656" s="62"/>
      <c r="E656" s="62"/>
      <c r="F656" s="62"/>
    </row>
    <row r="657" spans="1:6" x14ac:dyDescent="0.35">
      <c r="A657" s="62"/>
      <c r="B657" s="62"/>
      <c r="C657" s="62"/>
      <c r="D657" s="62"/>
      <c r="E657" s="62"/>
      <c r="F657" s="62"/>
    </row>
    <row r="658" spans="1:6" x14ac:dyDescent="0.35">
      <c r="A658" s="62"/>
      <c r="B658" s="62"/>
      <c r="C658" s="62"/>
      <c r="D658" s="62"/>
      <c r="E658" s="62"/>
      <c r="F658" s="62"/>
    </row>
    <row r="659" spans="1:6" x14ac:dyDescent="0.35">
      <c r="A659" s="62"/>
      <c r="B659" s="62"/>
      <c r="C659" s="62"/>
      <c r="D659" s="62"/>
      <c r="E659" s="62"/>
      <c r="F659" s="62"/>
    </row>
    <row r="660" spans="1:6" x14ac:dyDescent="0.35">
      <c r="A660" s="62"/>
      <c r="B660" s="62"/>
      <c r="C660" s="62"/>
      <c r="D660" s="62"/>
      <c r="E660" s="62"/>
      <c r="F660" s="62"/>
    </row>
    <row r="661" spans="1:6" x14ac:dyDescent="0.35">
      <c r="A661" s="62"/>
      <c r="B661" s="62"/>
      <c r="C661" s="62"/>
      <c r="D661" s="62"/>
      <c r="E661" s="62"/>
      <c r="F661" s="62"/>
    </row>
    <row r="662" spans="1:6" x14ac:dyDescent="0.35">
      <c r="A662" s="62"/>
      <c r="B662" s="62"/>
      <c r="C662" s="62"/>
      <c r="D662" s="62"/>
      <c r="E662" s="62"/>
      <c r="F662" s="62"/>
    </row>
    <row r="663" spans="1:6" x14ac:dyDescent="0.35">
      <c r="A663" s="62"/>
      <c r="B663" s="62"/>
      <c r="C663" s="62"/>
      <c r="D663" s="62"/>
      <c r="E663" s="62"/>
      <c r="F663" s="62"/>
    </row>
    <row r="664" spans="1:6" x14ac:dyDescent="0.35">
      <c r="A664" s="62"/>
      <c r="B664" s="62"/>
      <c r="C664" s="62"/>
      <c r="D664" s="62"/>
      <c r="E664" s="62"/>
      <c r="F664" s="62"/>
    </row>
    <row r="665" spans="1:6" x14ac:dyDescent="0.35">
      <c r="A665" s="62"/>
      <c r="B665" s="62"/>
      <c r="C665" s="62"/>
      <c r="D665" s="62"/>
      <c r="E665" s="62"/>
      <c r="F665" s="62"/>
    </row>
    <row r="666" spans="1:6" x14ac:dyDescent="0.35">
      <c r="A666" s="62"/>
      <c r="B666" s="62"/>
      <c r="C666" s="62"/>
      <c r="D666" s="62"/>
      <c r="E666" s="62"/>
      <c r="F666" s="62"/>
    </row>
    <row r="667" spans="1:6" x14ac:dyDescent="0.35">
      <c r="A667" s="62"/>
      <c r="B667" s="62"/>
      <c r="C667" s="62"/>
      <c r="D667" s="62"/>
      <c r="E667" s="62"/>
      <c r="F667" s="62"/>
    </row>
    <row r="668" spans="1:6" x14ac:dyDescent="0.35">
      <c r="A668" s="62"/>
      <c r="B668" s="62"/>
      <c r="C668" s="62"/>
      <c r="D668" s="62"/>
      <c r="E668" s="62"/>
      <c r="F668" s="62"/>
    </row>
    <row r="669" spans="1:6" x14ac:dyDescent="0.35">
      <c r="A669" s="62"/>
      <c r="B669" s="62"/>
      <c r="C669" s="62"/>
      <c r="D669" s="62"/>
      <c r="E669" s="62"/>
      <c r="F669" s="62"/>
    </row>
    <row r="670" spans="1:6" x14ac:dyDescent="0.35">
      <c r="A670" s="62"/>
      <c r="B670" s="62"/>
      <c r="C670" s="62"/>
      <c r="D670" s="62"/>
      <c r="E670" s="62"/>
      <c r="F670" s="62"/>
    </row>
    <row r="671" spans="1:6" x14ac:dyDescent="0.35">
      <c r="A671" s="62"/>
      <c r="B671" s="62"/>
      <c r="C671" s="62"/>
      <c r="D671" s="62"/>
      <c r="E671" s="62"/>
      <c r="F671" s="62"/>
    </row>
    <row r="672" spans="1:6" x14ac:dyDescent="0.35">
      <c r="A672" s="62"/>
      <c r="B672" s="62"/>
      <c r="C672" s="62"/>
      <c r="D672" s="62"/>
      <c r="E672" s="62"/>
      <c r="F672" s="62"/>
    </row>
    <row r="673" spans="1:6" x14ac:dyDescent="0.35">
      <c r="A673" s="62"/>
      <c r="B673" s="62"/>
      <c r="C673" s="62"/>
      <c r="D673" s="62"/>
      <c r="E673" s="62"/>
      <c r="F673" s="62"/>
    </row>
    <row r="674" spans="1:6" x14ac:dyDescent="0.35">
      <c r="A674" s="62"/>
      <c r="B674" s="62"/>
      <c r="C674" s="62"/>
      <c r="D674" s="62"/>
      <c r="E674" s="62"/>
      <c r="F674" s="62"/>
    </row>
    <row r="675" spans="1:6" x14ac:dyDescent="0.35">
      <c r="A675" s="62"/>
      <c r="B675" s="62"/>
      <c r="C675" s="62"/>
      <c r="D675" s="62"/>
      <c r="E675" s="62"/>
      <c r="F675" s="62"/>
    </row>
    <row r="676" spans="1:6" x14ac:dyDescent="0.35">
      <c r="A676" s="62"/>
      <c r="B676" s="62"/>
      <c r="C676" s="62"/>
      <c r="D676" s="62"/>
      <c r="E676" s="62"/>
      <c r="F676" s="62"/>
    </row>
    <row r="677" spans="1:6" x14ac:dyDescent="0.35">
      <c r="A677" s="62"/>
      <c r="B677" s="62"/>
      <c r="C677" s="62"/>
      <c r="D677" s="62"/>
      <c r="E677" s="62"/>
      <c r="F677" s="62"/>
    </row>
    <row r="678" spans="1:6" x14ac:dyDescent="0.35">
      <c r="A678" s="62"/>
      <c r="B678" s="62"/>
      <c r="C678" s="62"/>
      <c r="D678" s="62"/>
      <c r="E678" s="62"/>
      <c r="F678" s="62"/>
    </row>
    <row r="679" spans="1:6" x14ac:dyDescent="0.35">
      <c r="A679" s="62"/>
      <c r="B679" s="62"/>
      <c r="C679" s="62"/>
      <c r="D679" s="62"/>
      <c r="E679" s="62"/>
      <c r="F679" s="62"/>
    </row>
    <row r="680" spans="1:6" x14ac:dyDescent="0.35">
      <c r="A680" s="62"/>
      <c r="B680" s="62"/>
      <c r="C680" s="62"/>
      <c r="D680" s="62"/>
      <c r="E680" s="62"/>
      <c r="F680" s="62"/>
    </row>
    <row r="681" spans="1:6" x14ac:dyDescent="0.35">
      <c r="A681" s="62"/>
      <c r="B681" s="62"/>
      <c r="C681" s="62"/>
      <c r="D681" s="62"/>
      <c r="E681" s="62"/>
      <c r="F681" s="62"/>
    </row>
    <row r="682" spans="1:6" x14ac:dyDescent="0.35">
      <c r="A682" s="62"/>
      <c r="B682" s="62"/>
      <c r="C682" s="62"/>
      <c r="D682" s="62"/>
      <c r="E682" s="62"/>
      <c r="F682" s="62"/>
    </row>
    <row r="683" spans="1:6" x14ac:dyDescent="0.35">
      <c r="A683" s="62"/>
      <c r="B683" s="62"/>
      <c r="C683" s="62"/>
      <c r="D683" s="62"/>
      <c r="E683" s="62"/>
      <c r="F683" s="62"/>
    </row>
    <row r="684" spans="1:6" x14ac:dyDescent="0.35">
      <c r="A684" s="62"/>
      <c r="B684" s="62"/>
      <c r="C684" s="62"/>
      <c r="D684" s="62"/>
      <c r="E684" s="62"/>
      <c r="F684" s="62"/>
    </row>
    <row r="685" spans="1:6" x14ac:dyDescent="0.35">
      <c r="A685" s="62"/>
      <c r="B685" s="62"/>
      <c r="C685" s="62"/>
      <c r="D685" s="62"/>
      <c r="E685" s="62"/>
      <c r="F685" s="62"/>
    </row>
    <row r="686" spans="1:6" x14ac:dyDescent="0.35">
      <c r="A686" s="62"/>
      <c r="B686" s="62"/>
      <c r="C686" s="62"/>
      <c r="D686" s="62"/>
      <c r="E686" s="62"/>
      <c r="F686" s="62"/>
    </row>
    <row r="687" spans="1:6" x14ac:dyDescent="0.35">
      <c r="A687" s="62"/>
      <c r="B687" s="62"/>
      <c r="C687" s="62"/>
      <c r="D687" s="62"/>
      <c r="E687" s="62"/>
      <c r="F687" s="62"/>
    </row>
    <row r="688" spans="1:6" x14ac:dyDescent="0.35">
      <c r="A688" s="62"/>
      <c r="B688" s="62"/>
      <c r="C688" s="62"/>
      <c r="D688" s="62"/>
      <c r="E688" s="62"/>
      <c r="F688" s="62"/>
    </row>
    <row r="689" spans="1:6" x14ac:dyDescent="0.35">
      <c r="A689" s="62"/>
      <c r="B689" s="62"/>
      <c r="C689" s="62"/>
      <c r="D689" s="62"/>
      <c r="E689" s="62"/>
      <c r="F689" s="62"/>
    </row>
    <row r="690" spans="1:6" x14ac:dyDescent="0.35">
      <c r="A690" s="62"/>
      <c r="B690" s="62"/>
      <c r="C690" s="62"/>
      <c r="D690" s="62"/>
      <c r="E690" s="62"/>
      <c r="F690" s="62"/>
    </row>
    <row r="691" spans="1:6" x14ac:dyDescent="0.35">
      <c r="A691" s="62"/>
      <c r="B691" s="62"/>
      <c r="C691" s="62"/>
      <c r="D691" s="62"/>
      <c r="E691" s="62"/>
      <c r="F691" s="62"/>
    </row>
    <row r="692" spans="1:6" x14ac:dyDescent="0.35">
      <c r="A692" s="62"/>
      <c r="B692" s="62"/>
      <c r="C692" s="62"/>
      <c r="D692" s="62"/>
      <c r="E692" s="62"/>
      <c r="F692" s="62"/>
    </row>
    <row r="693" spans="1:6" x14ac:dyDescent="0.35">
      <c r="A693" s="62"/>
      <c r="B693" s="62"/>
      <c r="C693" s="62"/>
      <c r="D693" s="62"/>
      <c r="E693" s="62"/>
      <c r="F693" s="62"/>
    </row>
    <row r="694" spans="1:6" x14ac:dyDescent="0.35">
      <c r="A694" s="62"/>
      <c r="B694" s="62"/>
      <c r="C694" s="62"/>
      <c r="D694" s="62"/>
      <c r="E694" s="62"/>
      <c r="F694" s="62"/>
    </row>
    <row r="695" spans="1:6" x14ac:dyDescent="0.35">
      <c r="A695" s="62"/>
      <c r="B695" s="62"/>
      <c r="C695" s="62"/>
      <c r="D695" s="62"/>
      <c r="E695" s="62"/>
      <c r="F695" s="62"/>
    </row>
    <row r="696" spans="1:6" x14ac:dyDescent="0.35">
      <c r="A696" s="62"/>
      <c r="B696" s="62"/>
      <c r="C696" s="62"/>
      <c r="D696" s="62"/>
      <c r="E696" s="62"/>
      <c r="F696" s="62"/>
    </row>
    <row r="697" spans="1:6" x14ac:dyDescent="0.35">
      <c r="A697" s="62"/>
      <c r="B697" s="62"/>
      <c r="C697" s="62"/>
      <c r="D697" s="62"/>
      <c r="E697" s="62"/>
      <c r="F697" s="62"/>
    </row>
    <row r="698" spans="1:6" x14ac:dyDescent="0.35">
      <c r="A698" s="62"/>
      <c r="B698" s="62"/>
      <c r="C698" s="62"/>
      <c r="D698" s="62"/>
      <c r="E698" s="62"/>
      <c r="F698" s="62"/>
    </row>
    <row r="699" spans="1:6" x14ac:dyDescent="0.35">
      <c r="A699" s="62"/>
      <c r="B699" s="62"/>
      <c r="C699" s="62"/>
      <c r="D699" s="62"/>
      <c r="E699" s="62"/>
      <c r="F699" s="62"/>
    </row>
    <row r="700" spans="1:6" x14ac:dyDescent="0.35">
      <c r="A700" s="62"/>
      <c r="B700" s="62"/>
      <c r="C700" s="62"/>
      <c r="D700" s="62"/>
      <c r="E700" s="62"/>
      <c r="F700" s="62"/>
    </row>
    <row r="701" spans="1:6" x14ac:dyDescent="0.35">
      <c r="A701" s="62"/>
      <c r="B701" s="62"/>
      <c r="C701" s="62"/>
      <c r="D701" s="62"/>
      <c r="E701" s="62"/>
      <c r="F701" s="62"/>
    </row>
    <row r="702" spans="1:6" x14ac:dyDescent="0.35">
      <c r="A702" s="62"/>
      <c r="B702" s="62"/>
      <c r="C702" s="62"/>
      <c r="D702" s="62"/>
      <c r="E702" s="62"/>
      <c r="F702" s="62"/>
    </row>
    <row r="703" spans="1:6" x14ac:dyDescent="0.35">
      <c r="A703" s="62"/>
      <c r="B703" s="62"/>
      <c r="C703" s="62"/>
      <c r="D703" s="62"/>
      <c r="E703" s="62"/>
      <c r="F703" s="62"/>
    </row>
    <row r="704" spans="1:6" x14ac:dyDescent="0.35">
      <c r="A704" s="62"/>
      <c r="B704" s="62"/>
      <c r="C704" s="62"/>
      <c r="D704" s="62"/>
      <c r="E704" s="62"/>
      <c r="F704" s="62"/>
    </row>
    <row r="705" spans="1:6" x14ac:dyDescent="0.35">
      <c r="A705" s="62"/>
      <c r="B705" s="62"/>
      <c r="C705" s="62"/>
      <c r="D705" s="62"/>
      <c r="E705" s="62"/>
      <c r="F705" s="62"/>
    </row>
    <row r="706" spans="1:6" x14ac:dyDescent="0.35">
      <c r="A706" s="62"/>
      <c r="B706" s="62"/>
      <c r="C706" s="62"/>
      <c r="D706" s="62"/>
      <c r="E706" s="62"/>
      <c r="F706" s="62"/>
    </row>
    <row r="707" spans="1:6" x14ac:dyDescent="0.35">
      <c r="A707" s="62"/>
      <c r="B707" s="62"/>
      <c r="C707" s="62"/>
      <c r="D707" s="62"/>
      <c r="E707" s="62"/>
      <c r="F707" s="62"/>
    </row>
    <row r="708" spans="1:6" x14ac:dyDescent="0.35">
      <c r="A708" s="62"/>
      <c r="B708" s="62"/>
      <c r="C708" s="62"/>
      <c r="D708" s="62"/>
      <c r="E708" s="62"/>
      <c r="F708" s="62"/>
    </row>
    <row r="709" spans="1:6" x14ac:dyDescent="0.35">
      <c r="A709" s="62"/>
      <c r="B709" s="62"/>
      <c r="C709" s="62"/>
      <c r="D709" s="62"/>
      <c r="E709" s="62"/>
      <c r="F709" s="62"/>
    </row>
    <row r="710" spans="1:6" x14ac:dyDescent="0.35">
      <c r="A710" s="62"/>
      <c r="B710" s="62"/>
      <c r="C710" s="62"/>
      <c r="D710" s="62"/>
      <c r="E710" s="62"/>
      <c r="F710" s="62"/>
    </row>
    <row r="711" spans="1:6" x14ac:dyDescent="0.35">
      <c r="A711" s="62"/>
      <c r="B711" s="62"/>
      <c r="C711" s="62"/>
      <c r="D711" s="62"/>
      <c r="E711" s="62"/>
      <c r="F711" s="62"/>
    </row>
    <row r="712" spans="1:6" x14ac:dyDescent="0.35">
      <c r="A712" s="62"/>
      <c r="B712" s="62"/>
      <c r="C712" s="62"/>
      <c r="D712" s="62"/>
      <c r="E712" s="62"/>
      <c r="F712" s="62"/>
    </row>
    <row r="713" spans="1:6" x14ac:dyDescent="0.35">
      <c r="A713" s="62"/>
      <c r="B713" s="62"/>
      <c r="C713" s="62"/>
      <c r="D713" s="62"/>
      <c r="E713" s="62"/>
      <c r="F713" s="62"/>
    </row>
    <row r="714" spans="1:6" x14ac:dyDescent="0.35">
      <c r="A714" s="62"/>
      <c r="B714" s="62"/>
      <c r="C714" s="62"/>
      <c r="D714" s="62"/>
      <c r="E714" s="62"/>
      <c r="F714" s="62"/>
    </row>
    <row r="715" spans="1:6" x14ac:dyDescent="0.35">
      <c r="A715" s="62"/>
      <c r="B715" s="62"/>
      <c r="C715" s="62"/>
      <c r="D715" s="62"/>
      <c r="E715" s="62"/>
      <c r="F715" s="62"/>
    </row>
    <row r="716" spans="1:6" x14ac:dyDescent="0.35">
      <c r="A716" s="62"/>
      <c r="B716" s="62"/>
      <c r="C716" s="62"/>
      <c r="D716" s="62"/>
      <c r="E716" s="62"/>
      <c r="F716" s="62"/>
    </row>
    <row r="717" spans="1:6" x14ac:dyDescent="0.35">
      <c r="A717" s="62"/>
      <c r="B717" s="62"/>
      <c r="C717" s="62"/>
      <c r="D717" s="62"/>
      <c r="E717" s="62"/>
      <c r="F717" s="62"/>
    </row>
    <row r="718" spans="1:6" x14ac:dyDescent="0.35">
      <c r="A718" s="62"/>
      <c r="B718" s="62"/>
      <c r="C718" s="62"/>
      <c r="D718" s="62"/>
      <c r="E718" s="62"/>
      <c r="F718" s="62"/>
    </row>
    <row r="719" spans="1:6" x14ac:dyDescent="0.35">
      <c r="A719" s="62"/>
      <c r="B719" s="62"/>
      <c r="C719" s="62"/>
      <c r="D719" s="62"/>
      <c r="E719" s="62"/>
      <c r="F719" s="62"/>
    </row>
    <row r="720" spans="1:6" x14ac:dyDescent="0.35">
      <c r="A720" s="62"/>
      <c r="B720" s="62"/>
      <c r="C720" s="62"/>
      <c r="D720" s="62"/>
      <c r="E720" s="62"/>
      <c r="F720" s="62"/>
    </row>
    <row r="721" spans="1:6" x14ac:dyDescent="0.35">
      <c r="A721" s="62"/>
      <c r="B721" s="62"/>
      <c r="C721" s="62"/>
      <c r="D721" s="62"/>
      <c r="E721" s="62"/>
      <c r="F721" s="62"/>
    </row>
    <row r="722" spans="1:6" x14ac:dyDescent="0.35">
      <c r="A722" s="62"/>
      <c r="B722" s="62"/>
      <c r="C722" s="62"/>
      <c r="D722" s="62"/>
      <c r="E722" s="62"/>
      <c r="F722" s="62"/>
    </row>
    <row r="723" spans="1:6" x14ac:dyDescent="0.35">
      <c r="A723" s="62"/>
      <c r="B723" s="62"/>
      <c r="C723" s="62"/>
      <c r="D723" s="62"/>
      <c r="E723" s="62"/>
      <c r="F723" s="62"/>
    </row>
    <row r="724" spans="1:6" x14ac:dyDescent="0.35">
      <c r="A724" s="62"/>
      <c r="B724" s="62"/>
      <c r="C724" s="62"/>
      <c r="D724" s="62"/>
      <c r="E724" s="62"/>
      <c r="F724" s="62"/>
    </row>
    <row r="725" spans="1:6" x14ac:dyDescent="0.35">
      <c r="A725" s="62"/>
      <c r="B725" s="62"/>
      <c r="C725" s="62"/>
      <c r="D725" s="62"/>
      <c r="E725" s="62"/>
      <c r="F725" s="62"/>
    </row>
    <row r="726" spans="1:6" x14ac:dyDescent="0.35">
      <c r="A726" s="62"/>
      <c r="B726" s="62"/>
      <c r="C726" s="62"/>
      <c r="D726" s="62"/>
      <c r="E726" s="62"/>
      <c r="F726" s="62"/>
    </row>
    <row r="727" spans="1:6" x14ac:dyDescent="0.35">
      <c r="A727" s="62"/>
      <c r="B727" s="62"/>
      <c r="C727" s="62"/>
      <c r="D727" s="62"/>
      <c r="E727" s="62"/>
      <c r="F727" s="62"/>
    </row>
    <row r="728" spans="1:6" x14ac:dyDescent="0.35">
      <c r="A728" s="62"/>
      <c r="B728" s="62"/>
      <c r="C728" s="62"/>
      <c r="D728" s="62"/>
      <c r="E728" s="62"/>
      <c r="F728" s="62"/>
    </row>
    <row r="729" spans="1:6" x14ac:dyDescent="0.35">
      <c r="A729" s="62"/>
      <c r="B729" s="62"/>
      <c r="C729" s="62"/>
      <c r="D729" s="62"/>
      <c r="E729" s="62"/>
      <c r="F729" s="62"/>
    </row>
    <row r="730" spans="1:6" x14ac:dyDescent="0.35">
      <c r="A730" s="62"/>
      <c r="B730" s="62"/>
      <c r="C730" s="62"/>
      <c r="D730" s="62"/>
      <c r="E730" s="62"/>
      <c r="F730" s="62"/>
    </row>
    <row r="731" spans="1:6" x14ac:dyDescent="0.35">
      <c r="A731" s="62"/>
      <c r="B731" s="62"/>
      <c r="C731" s="62"/>
      <c r="D731" s="62"/>
      <c r="E731" s="62"/>
      <c r="F731" s="62"/>
    </row>
    <row r="732" spans="1:6" x14ac:dyDescent="0.35">
      <c r="A732" s="62"/>
      <c r="B732" s="62"/>
      <c r="C732" s="62"/>
      <c r="D732" s="62"/>
      <c r="E732" s="62"/>
      <c r="F732" s="62"/>
    </row>
    <row r="733" spans="1:6" x14ac:dyDescent="0.35">
      <c r="A733" s="62"/>
      <c r="B733" s="62"/>
      <c r="C733" s="62"/>
      <c r="D733" s="62"/>
      <c r="E733" s="62"/>
      <c r="F733" s="62"/>
    </row>
    <row r="734" spans="1:6" x14ac:dyDescent="0.35">
      <c r="A734" s="62"/>
      <c r="B734" s="62"/>
      <c r="C734" s="62"/>
      <c r="D734" s="62"/>
      <c r="E734" s="62"/>
      <c r="F734" s="62"/>
    </row>
    <row r="735" spans="1:6" x14ac:dyDescent="0.35">
      <c r="A735" s="62"/>
      <c r="B735" s="62"/>
      <c r="C735" s="62"/>
      <c r="D735" s="62"/>
      <c r="E735" s="62"/>
      <c r="F735" s="62"/>
    </row>
    <row r="736" spans="1:6" x14ac:dyDescent="0.35">
      <c r="A736" s="62"/>
      <c r="B736" s="62"/>
      <c r="C736" s="62"/>
      <c r="D736" s="62"/>
      <c r="E736" s="62"/>
      <c r="F736" s="62"/>
    </row>
    <row r="737" spans="1:6" x14ac:dyDescent="0.35">
      <c r="A737" s="62"/>
      <c r="B737" s="62"/>
      <c r="C737" s="62"/>
      <c r="D737" s="62"/>
      <c r="E737" s="62"/>
      <c r="F737" s="62"/>
    </row>
    <row r="738" spans="1:6" x14ac:dyDescent="0.35">
      <c r="A738" s="62"/>
      <c r="B738" s="62"/>
      <c r="C738" s="62"/>
      <c r="D738" s="62"/>
      <c r="E738" s="62"/>
      <c r="F738" s="62"/>
    </row>
    <row r="739" spans="1:6" x14ac:dyDescent="0.35">
      <c r="A739" s="62"/>
      <c r="B739" s="62"/>
      <c r="C739" s="62"/>
      <c r="D739" s="62"/>
      <c r="E739" s="62"/>
      <c r="F739" s="62"/>
    </row>
    <row r="740" spans="1:6" x14ac:dyDescent="0.35">
      <c r="A740" s="62"/>
      <c r="B740" s="62"/>
      <c r="C740" s="62"/>
      <c r="D740" s="62"/>
      <c r="E740" s="62"/>
      <c r="F740" s="62"/>
    </row>
    <row r="741" spans="1:6" x14ac:dyDescent="0.35">
      <c r="A741" s="62"/>
      <c r="B741" s="62"/>
      <c r="C741" s="62"/>
      <c r="D741" s="62"/>
      <c r="E741" s="62"/>
      <c r="F741" s="62"/>
    </row>
    <row r="742" spans="1:6" x14ac:dyDescent="0.35">
      <c r="A742" s="62"/>
      <c r="B742" s="62"/>
      <c r="C742" s="62"/>
      <c r="D742" s="62"/>
      <c r="E742" s="62"/>
      <c r="F742" s="62"/>
    </row>
    <row r="743" spans="1:6" x14ac:dyDescent="0.35">
      <c r="A743" s="62"/>
      <c r="B743" s="62"/>
      <c r="C743" s="62"/>
      <c r="D743" s="62"/>
      <c r="E743" s="62"/>
      <c r="F743" s="62"/>
    </row>
    <row r="744" spans="1:6" x14ac:dyDescent="0.35">
      <c r="A744" s="62"/>
      <c r="B744" s="62"/>
      <c r="C744" s="62"/>
      <c r="D744" s="62"/>
      <c r="E744" s="62"/>
      <c r="F744" s="62"/>
    </row>
    <row r="745" spans="1:6" x14ac:dyDescent="0.35">
      <c r="A745" s="62"/>
      <c r="B745" s="62"/>
      <c r="C745" s="62"/>
      <c r="D745" s="62"/>
      <c r="E745" s="62"/>
      <c r="F745" s="62"/>
    </row>
    <row r="746" spans="1:6" x14ac:dyDescent="0.35">
      <c r="A746" s="62"/>
      <c r="B746" s="62"/>
      <c r="C746" s="62"/>
      <c r="D746" s="62"/>
      <c r="E746" s="62"/>
      <c r="F746" s="62"/>
    </row>
    <row r="747" spans="1:6" x14ac:dyDescent="0.35">
      <c r="A747" s="62"/>
      <c r="B747" s="62"/>
      <c r="C747" s="62"/>
      <c r="D747" s="62"/>
      <c r="E747" s="62"/>
      <c r="F747" s="62"/>
    </row>
    <row r="748" spans="1:6" x14ac:dyDescent="0.35">
      <c r="A748" s="62"/>
      <c r="B748" s="62"/>
      <c r="C748" s="62"/>
      <c r="D748" s="62"/>
      <c r="E748" s="62"/>
      <c r="F748" s="62"/>
    </row>
    <row r="749" spans="1:6" x14ac:dyDescent="0.35">
      <c r="A749" s="62"/>
      <c r="B749" s="62"/>
      <c r="C749" s="62"/>
      <c r="D749" s="62"/>
      <c r="E749" s="62"/>
      <c r="F749" s="62"/>
    </row>
    <row r="750" spans="1:6" x14ac:dyDescent="0.35">
      <c r="A750" s="62"/>
      <c r="B750" s="62"/>
      <c r="C750" s="62"/>
      <c r="D750" s="62"/>
      <c r="E750" s="62"/>
      <c r="F750" s="62"/>
    </row>
    <row r="751" spans="1:6" x14ac:dyDescent="0.35">
      <c r="A751" s="62"/>
      <c r="B751" s="62"/>
      <c r="C751" s="62"/>
      <c r="D751" s="62"/>
      <c r="E751" s="62"/>
      <c r="F751" s="62"/>
    </row>
    <row r="752" spans="1:6" x14ac:dyDescent="0.35">
      <c r="A752" s="62"/>
      <c r="B752" s="62"/>
      <c r="C752" s="62"/>
      <c r="D752" s="62"/>
      <c r="E752" s="62"/>
      <c r="F752" s="62"/>
    </row>
    <row r="753" spans="1:6" x14ac:dyDescent="0.35">
      <c r="A753" s="62"/>
      <c r="B753" s="62"/>
      <c r="C753" s="62"/>
      <c r="D753" s="62"/>
      <c r="E753" s="62"/>
      <c r="F753" s="62"/>
    </row>
    <row r="754" spans="1:6" x14ac:dyDescent="0.35">
      <c r="A754" s="62"/>
      <c r="B754" s="62"/>
      <c r="C754" s="62"/>
      <c r="D754" s="62"/>
      <c r="E754" s="62"/>
      <c r="F754" s="62"/>
    </row>
    <row r="755" spans="1:6" x14ac:dyDescent="0.35">
      <c r="A755" s="62"/>
      <c r="B755" s="62"/>
      <c r="C755" s="62"/>
      <c r="D755" s="62"/>
      <c r="E755" s="62"/>
      <c r="F755" s="62"/>
    </row>
    <row r="756" spans="1:6" x14ac:dyDescent="0.35">
      <c r="A756" s="62"/>
      <c r="B756" s="62"/>
      <c r="C756" s="62"/>
      <c r="D756" s="62"/>
      <c r="E756" s="62"/>
      <c r="F756" s="62"/>
    </row>
    <row r="757" spans="1:6" x14ac:dyDescent="0.35">
      <c r="A757" s="62"/>
      <c r="B757" s="62"/>
      <c r="C757" s="62"/>
      <c r="D757" s="62"/>
      <c r="E757" s="62"/>
      <c r="F757" s="62"/>
    </row>
    <row r="758" spans="1:6" x14ac:dyDescent="0.35">
      <c r="A758" s="62"/>
      <c r="B758" s="62"/>
      <c r="C758" s="62"/>
      <c r="D758" s="62"/>
      <c r="E758" s="62"/>
      <c r="F758" s="62"/>
    </row>
    <row r="759" spans="1:6" x14ac:dyDescent="0.35">
      <c r="A759" s="62"/>
      <c r="B759" s="62"/>
      <c r="C759" s="62"/>
      <c r="D759" s="62"/>
      <c r="E759" s="62"/>
      <c r="F759" s="62"/>
    </row>
    <row r="760" spans="1:6" x14ac:dyDescent="0.35">
      <c r="A760" s="62"/>
      <c r="B760" s="62"/>
      <c r="C760" s="62"/>
      <c r="D760" s="62"/>
      <c r="E760" s="62"/>
      <c r="F760" s="62"/>
    </row>
    <row r="761" spans="1:6" x14ac:dyDescent="0.35">
      <c r="A761" s="62"/>
      <c r="B761" s="62"/>
      <c r="C761" s="62"/>
      <c r="D761" s="62"/>
      <c r="E761" s="62"/>
      <c r="F761" s="62"/>
    </row>
    <row r="762" spans="1:6" x14ac:dyDescent="0.35">
      <c r="A762" s="62"/>
      <c r="B762" s="62"/>
      <c r="C762" s="62"/>
      <c r="D762" s="62"/>
      <c r="E762" s="62"/>
      <c r="F762" s="62"/>
    </row>
    <row r="763" spans="1:6" x14ac:dyDescent="0.35">
      <c r="A763" s="62"/>
      <c r="B763" s="62"/>
      <c r="C763" s="62"/>
      <c r="D763" s="62"/>
      <c r="E763" s="62"/>
      <c r="F763" s="62"/>
    </row>
    <row r="764" spans="1:6" x14ac:dyDescent="0.35">
      <c r="A764" s="62"/>
      <c r="B764" s="62"/>
      <c r="C764" s="62"/>
      <c r="D764" s="62"/>
      <c r="E764" s="62"/>
      <c r="F764" s="62"/>
    </row>
    <row r="765" spans="1:6" x14ac:dyDescent="0.35">
      <c r="A765" s="62"/>
      <c r="B765" s="62"/>
      <c r="C765" s="62"/>
      <c r="D765" s="62"/>
      <c r="E765" s="62"/>
      <c r="F765" s="62"/>
    </row>
    <row r="766" spans="1:6" x14ac:dyDescent="0.35">
      <c r="A766" s="62"/>
      <c r="B766" s="62"/>
      <c r="C766" s="62"/>
      <c r="D766" s="62"/>
      <c r="E766" s="62"/>
      <c r="F766" s="62"/>
    </row>
    <row r="767" spans="1:6" x14ac:dyDescent="0.35">
      <c r="A767" s="62"/>
      <c r="B767" s="62"/>
      <c r="C767" s="62"/>
      <c r="D767" s="62"/>
      <c r="E767" s="62"/>
      <c r="F767" s="62"/>
    </row>
    <row r="768" spans="1:6" x14ac:dyDescent="0.35">
      <c r="A768" s="62"/>
      <c r="B768" s="62"/>
      <c r="C768" s="62"/>
      <c r="D768" s="62"/>
      <c r="E768" s="62"/>
      <c r="F768" s="62"/>
    </row>
    <row r="769" spans="1:6" x14ac:dyDescent="0.35">
      <c r="A769" s="62"/>
      <c r="B769" s="62"/>
      <c r="C769" s="62"/>
      <c r="D769" s="62"/>
      <c r="E769" s="62"/>
      <c r="F769" s="62"/>
    </row>
    <row r="770" spans="1:6" x14ac:dyDescent="0.35">
      <c r="A770" s="62"/>
      <c r="B770" s="62"/>
      <c r="C770" s="62"/>
      <c r="D770" s="62"/>
      <c r="E770" s="62"/>
      <c r="F770" s="62"/>
    </row>
    <row r="771" spans="1:6" x14ac:dyDescent="0.35">
      <c r="A771" s="62"/>
      <c r="B771" s="62"/>
      <c r="C771" s="62"/>
      <c r="D771" s="62"/>
      <c r="E771" s="62"/>
      <c r="F771" s="62"/>
    </row>
    <row r="772" spans="1:6" x14ac:dyDescent="0.35">
      <c r="A772" s="62"/>
      <c r="B772" s="62"/>
      <c r="C772" s="62"/>
      <c r="D772" s="62"/>
      <c r="E772" s="62"/>
      <c r="F772" s="62"/>
    </row>
    <row r="773" spans="1:6" x14ac:dyDescent="0.35">
      <c r="A773" s="62"/>
      <c r="B773" s="62"/>
      <c r="C773" s="62"/>
      <c r="D773" s="62"/>
      <c r="E773" s="62"/>
      <c r="F773" s="62"/>
    </row>
    <row r="774" spans="1:6" x14ac:dyDescent="0.35">
      <c r="A774" s="62"/>
      <c r="B774" s="62"/>
      <c r="C774" s="62"/>
      <c r="D774" s="62"/>
      <c r="E774" s="62"/>
      <c r="F774" s="62"/>
    </row>
    <row r="775" spans="1:6" x14ac:dyDescent="0.35">
      <c r="A775" s="62"/>
      <c r="B775" s="62"/>
      <c r="C775" s="62"/>
      <c r="D775" s="62"/>
      <c r="E775" s="62"/>
      <c r="F775" s="62"/>
    </row>
    <row r="776" spans="1:6" x14ac:dyDescent="0.35">
      <c r="A776" s="62"/>
      <c r="B776" s="62"/>
      <c r="C776" s="62"/>
      <c r="D776" s="62"/>
      <c r="E776" s="62"/>
      <c r="F776" s="62"/>
    </row>
    <row r="777" spans="1:6" x14ac:dyDescent="0.35">
      <c r="A777" s="62"/>
      <c r="B777" s="62"/>
      <c r="C777" s="62"/>
      <c r="D777" s="62"/>
      <c r="E777" s="62"/>
      <c r="F777" s="62"/>
    </row>
    <row r="778" spans="1:6" x14ac:dyDescent="0.35">
      <c r="A778" s="62"/>
      <c r="B778" s="62"/>
      <c r="C778" s="62"/>
      <c r="D778" s="62"/>
      <c r="E778" s="62"/>
      <c r="F778" s="62"/>
    </row>
    <row r="779" spans="1:6" x14ac:dyDescent="0.35">
      <c r="A779" s="62"/>
      <c r="B779" s="62"/>
      <c r="C779" s="62"/>
      <c r="D779" s="62"/>
      <c r="E779" s="62"/>
      <c r="F779" s="62"/>
    </row>
    <row r="780" spans="1:6" x14ac:dyDescent="0.35">
      <c r="A780" s="62"/>
      <c r="B780" s="62"/>
      <c r="C780" s="62"/>
      <c r="D780" s="62"/>
      <c r="E780" s="62"/>
      <c r="F780" s="62"/>
    </row>
    <row r="781" spans="1:6" x14ac:dyDescent="0.35">
      <c r="A781" s="62"/>
      <c r="B781" s="62"/>
      <c r="C781" s="62"/>
      <c r="D781" s="62"/>
      <c r="E781" s="62"/>
      <c r="F781" s="62"/>
    </row>
    <row r="782" spans="1:6" x14ac:dyDescent="0.35">
      <c r="A782" s="62"/>
      <c r="B782" s="62"/>
      <c r="C782" s="62"/>
      <c r="D782" s="62"/>
      <c r="E782" s="62"/>
      <c r="F782" s="62"/>
    </row>
    <row r="783" spans="1:6" x14ac:dyDescent="0.35">
      <c r="A783" s="62"/>
      <c r="B783" s="62"/>
      <c r="C783" s="62"/>
      <c r="D783" s="62"/>
      <c r="E783" s="62"/>
      <c r="F783" s="62"/>
    </row>
    <row r="784" spans="1:6" x14ac:dyDescent="0.35">
      <c r="A784" s="62"/>
      <c r="B784" s="62"/>
      <c r="C784" s="62"/>
      <c r="D784" s="62"/>
      <c r="E784" s="62"/>
      <c r="F784" s="62"/>
    </row>
    <row r="785" spans="1:6" x14ac:dyDescent="0.35">
      <c r="A785" s="62"/>
      <c r="B785" s="62"/>
      <c r="C785" s="62"/>
      <c r="D785" s="62"/>
      <c r="E785" s="62"/>
      <c r="F785" s="62"/>
    </row>
    <row r="786" spans="1:6" x14ac:dyDescent="0.35">
      <c r="A786" s="62"/>
      <c r="B786" s="62"/>
      <c r="C786" s="62"/>
      <c r="D786" s="62"/>
      <c r="E786" s="62"/>
      <c r="F786" s="62"/>
    </row>
    <row r="787" spans="1:6" x14ac:dyDescent="0.35">
      <c r="A787" s="62"/>
      <c r="B787" s="62"/>
      <c r="C787" s="62"/>
      <c r="D787" s="62"/>
      <c r="E787" s="62"/>
      <c r="F787" s="62"/>
    </row>
    <row r="788" spans="1:6" x14ac:dyDescent="0.35">
      <c r="A788" s="62"/>
      <c r="B788" s="62"/>
      <c r="C788" s="62"/>
      <c r="D788" s="62"/>
      <c r="E788" s="62"/>
      <c r="F788" s="62"/>
    </row>
    <row r="789" spans="1:6" x14ac:dyDescent="0.35">
      <c r="A789" s="62"/>
      <c r="B789" s="62"/>
      <c r="C789" s="62"/>
      <c r="D789" s="62"/>
      <c r="E789" s="62"/>
      <c r="F789" s="62"/>
    </row>
    <row r="790" spans="1:6" x14ac:dyDescent="0.35">
      <c r="A790" s="62"/>
      <c r="B790" s="62"/>
      <c r="C790" s="62"/>
      <c r="D790" s="62"/>
      <c r="E790" s="62"/>
      <c r="F790" s="62"/>
    </row>
    <row r="791" spans="1:6" x14ac:dyDescent="0.35">
      <c r="A791" s="62"/>
      <c r="B791" s="62"/>
      <c r="C791" s="62"/>
      <c r="D791" s="62"/>
      <c r="E791" s="62"/>
      <c r="F791" s="62"/>
    </row>
    <row r="792" spans="1:6" x14ac:dyDescent="0.35">
      <c r="A792" s="62"/>
      <c r="B792" s="62"/>
      <c r="C792" s="62"/>
      <c r="D792" s="62"/>
      <c r="E792" s="62"/>
      <c r="F792" s="62"/>
    </row>
    <row r="793" spans="1:6" x14ac:dyDescent="0.35">
      <c r="A793" s="62"/>
      <c r="B793" s="62"/>
      <c r="C793" s="62"/>
      <c r="D793" s="62"/>
      <c r="E793" s="62"/>
      <c r="F793" s="62"/>
    </row>
    <row r="794" spans="1:6" x14ac:dyDescent="0.35">
      <c r="A794" s="62"/>
      <c r="B794" s="62"/>
      <c r="C794" s="62"/>
      <c r="D794" s="62"/>
      <c r="E794" s="62"/>
      <c r="F794" s="62"/>
    </row>
    <row r="795" spans="1:6" x14ac:dyDescent="0.35">
      <c r="A795" s="62"/>
      <c r="B795" s="62"/>
      <c r="C795" s="62"/>
      <c r="D795" s="62"/>
      <c r="E795" s="62"/>
      <c r="F795" s="62"/>
    </row>
    <row r="796" spans="1:6" x14ac:dyDescent="0.35">
      <c r="A796" s="62"/>
      <c r="B796" s="62"/>
      <c r="C796" s="62"/>
      <c r="D796" s="62"/>
      <c r="E796" s="62"/>
      <c r="F796" s="62"/>
    </row>
    <row r="797" spans="1:6" x14ac:dyDescent="0.35">
      <c r="A797" s="62"/>
      <c r="B797" s="62"/>
      <c r="C797" s="62"/>
      <c r="D797" s="62"/>
      <c r="E797" s="62"/>
      <c r="F797" s="62"/>
    </row>
    <row r="798" spans="1:6" x14ac:dyDescent="0.35">
      <c r="A798" s="62"/>
      <c r="B798" s="62"/>
      <c r="C798" s="62"/>
      <c r="D798" s="62"/>
      <c r="E798" s="62"/>
      <c r="F798" s="62"/>
    </row>
    <row r="799" spans="1:6" x14ac:dyDescent="0.35">
      <c r="A799" s="62"/>
      <c r="B799" s="62"/>
      <c r="C799" s="62"/>
      <c r="D799" s="62"/>
      <c r="E799" s="62"/>
      <c r="F799" s="62"/>
    </row>
    <row r="800" spans="1:6" x14ac:dyDescent="0.35">
      <c r="A800" s="62"/>
      <c r="B800" s="62"/>
      <c r="C800" s="62"/>
      <c r="D800" s="62"/>
      <c r="E800" s="62"/>
      <c r="F800" s="62"/>
    </row>
    <row r="801" spans="1:6" x14ac:dyDescent="0.35">
      <c r="A801" s="62"/>
      <c r="B801" s="62"/>
      <c r="C801" s="62"/>
      <c r="D801" s="62"/>
      <c r="E801" s="62"/>
      <c r="F801" s="62"/>
    </row>
    <row r="802" spans="1:6" x14ac:dyDescent="0.35">
      <c r="A802" s="62"/>
      <c r="B802" s="62"/>
      <c r="C802" s="62"/>
      <c r="D802" s="62"/>
      <c r="E802" s="62"/>
      <c r="F802" s="62"/>
    </row>
    <row r="803" spans="1:6" x14ac:dyDescent="0.35">
      <c r="A803" s="62"/>
      <c r="B803" s="62"/>
      <c r="C803" s="62"/>
      <c r="D803" s="62"/>
      <c r="E803" s="62"/>
      <c r="F803" s="62"/>
    </row>
    <row r="804" spans="1:6" x14ac:dyDescent="0.35">
      <c r="A804" s="62"/>
      <c r="B804" s="62"/>
      <c r="C804" s="62"/>
      <c r="D804" s="62"/>
      <c r="E804" s="62"/>
      <c r="F804" s="62"/>
    </row>
    <row r="805" spans="1:6" x14ac:dyDescent="0.35">
      <c r="A805" s="62"/>
      <c r="B805" s="62"/>
      <c r="C805" s="62"/>
      <c r="D805" s="62"/>
      <c r="E805" s="62"/>
      <c r="F805" s="62"/>
    </row>
    <row r="806" spans="1:6" x14ac:dyDescent="0.35">
      <c r="A806" s="62"/>
      <c r="B806" s="62"/>
      <c r="C806" s="62"/>
      <c r="D806" s="62"/>
      <c r="E806" s="62"/>
      <c r="F806" s="62"/>
    </row>
    <row r="807" spans="1:6" x14ac:dyDescent="0.35">
      <c r="A807" s="62"/>
      <c r="B807" s="62"/>
      <c r="C807" s="62"/>
      <c r="D807" s="62"/>
      <c r="E807" s="62"/>
      <c r="F807" s="62"/>
    </row>
    <row r="808" spans="1:6" x14ac:dyDescent="0.35">
      <c r="A808" s="62"/>
      <c r="B808" s="62"/>
      <c r="C808" s="62"/>
      <c r="D808" s="62"/>
      <c r="E808" s="62"/>
      <c r="F808" s="62"/>
    </row>
    <row r="809" spans="1:6" x14ac:dyDescent="0.35">
      <c r="A809" s="62"/>
      <c r="B809" s="62"/>
      <c r="C809" s="62"/>
      <c r="D809" s="62"/>
      <c r="E809" s="62"/>
      <c r="F809" s="62"/>
    </row>
    <row r="810" spans="1:6" x14ac:dyDescent="0.35">
      <c r="A810" s="62"/>
      <c r="B810" s="62"/>
      <c r="C810" s="62"/>
      <c r="D810" s="62"/>
      <c r="E810" s="62"/>
      <c r="F810" s="62"/>
    </row>
    <row r="811" spans="1:6" x14ac:dyDescent="0.35">
      <c r="A811" s="62"/>
      <c r="B811" s="62"/>
      <c r="C811" s="62"/>
      <c r="D811" s="62"/>
      <c r="E811" s="62"/>
      <c r="F811" s="62"/>
    </row>
    <row r="812" spans="1:6" x14ac:dyDescent="0.35">
      <c r="A812" s="62"/>
      <c r="B812" s="62"/>
      <c r="C812" s="62"/>
      <c r="D812" s="62"/>
      <c r="E812" s="62"/>
      <c r="F812" s="62"/>
    </row>
    <row r="813" spans="1:6" x14ac:dyDescent="0.35">
      <c r="A813" s="62"/>
      <c r="B813" s="62"/>
      <c r="C813" s="62"/>
      <c r="D813" s="62"/>
      <c r="E813" s="62"/>
      <c r="F813" s="62"/>
    </row>
    <row r="814" spans="1:6" x14ac:dyDescent="0.35">
      <c r="A814" s="62"/>
      <c r="B814" s="62"/>
      <c r="C814" s="62"/>
      <c r="D814" s="62"/>
      <c r="E814" s="62"/>
      <c r="F814" s="62"/>
    </row>
    <row r="815" spans="1:6" x14ac:dyDescent="0.35">
      <c r="A815" s="62"/>
      <c r="B815" s="62"/>
      <c r="C815" s="62"/>
      <c r="D815" s="62"/>
      <c r="E815" s="62"/>
      <c r="F815" s="62"/>
    </row>
    <row r="816" spans="1:6" x14ac:dyDescent="0.35">
      <c r="A816" s="62"/>
      <c r="B816" s="62"/>
      <c r="C816" s="62"/>
      <c r="D816" s="62"/>
      <c r="E816" s="62"/>
      <c r="F816" s="62"/>
    </row>
    <row r="817" spans="1:6" x14ac:dyDescent="0.35">
      <c r="A817" s="62"/>
      <c r="B817" s="62"/>
      <c r="C817" s="62"/>
      <c r="D817" s="62"/>
      <c r="E817" s="62"/>
      <c r="F817" s="62"/>
    </row>
    <row r="818" spans="1:6" x14ac:dyDescent="0.35">
      <c r="A818" s="62"/>
      <c r="B818" s="62"/>
      <c r="C818" s="62"/>
      <c r="D818" s="62"/>
      <c r="E818" s="62"/>
      <c r="F818" s="62"/>
    </row>
    <row r="819" spans="1:6" x14ac:dyDescent="0.35">
      <c r="A819" s="62"/>
      <c r="B819" s="62"/>
      <c r="C819" s="62"/>
      <c r="D819" s="62"/>
      <c r="E819" s="62"/>
      <c r="F819" s="62"/>
    </row>
    <row r="820" spans="1:6" x14ac:dyDescent="0.35">
      <c r="A820" s="62"/>
      <c r="B820" s="62"/>
      <c r="C820" s="62"/>
      <c r="D820" s="62"/>
      <c r="E820" s="62"/>
      <c r="F820" s="62"/>
    </row>
    <row r="821" spans="1:6" x14ac:dyDescent="0.35">
      <c r="A821" s="62"/>
      <c r="B821" s="62"/>
      <c r="C821" s="62"/>
      <c r="D821" s="62"/>
      <c r="E821" s="62"/>
      <c r="F821" s="62"/>
    </row>
    <row r="822" spans="1:6" x14ac:dyDescent="0.35">
      <c r="A822" s="62"/>
      <c r="B822" s="62"/>
      <c r="C822" s="62"/>
      <c r="D822" s="62"/>
      <c r="E822" s="62"/>
      <c r="F822" s="62"/>
    </row>
    <row r="823" spans="1:6" x14ac:dyDescent="0.35">
      <c r="A823" s="62"/>
      <c r="B823" s="62"/>
      <c r="C823" s="62"/>
      <c r="D823" s="62"/>
      <c r="E823" s="62"/>
      <c r="F823" s="62"/>
    </row>
    <row r="824" spans="1:6" x14ac:dyDescent="0.35">
      <c r="A824" s="62"/>
      <c r="B824" s="62"/>
      <c r="C824" s="62"/>
      <c r="D824" s="62"/>
      <c r="E824" s="62"/>
      <c r="F824" s="62"/>
    </row>
    <row r="825" spans="1:6" x14ac:dyDescent="0.35">
      <c r="A825" s="62"/>
      <c r="B825" s="62"/>
      <c r="C825" s="62"/>
      <c r="D825" s="62"/>
      <c r="E825" s="62"/>
      <c r="F825" s="62"/>
    </row>
    <row r="826" spans="1:6" x14ac:dyDescent="0.35">
      <c r="A826" s="62"/>
      <c r="B826" s="62"/>
      <c r="C826" s="62"/>
      <c r="D826" s="62"/>
      <c r="E826" s="62"/>
      <c r="F826" s="62"/>
    </row>
    <row r="827" spans="1:6" x14ac:dyDescent="0.35">
      <c r="A827" s="62"/>
      <c r="B827" s="62"/>
      <c r="C827" s="62"/>
      <c r="D827" s="62"/>
      <c r="E827" s="62"/>
      <c r="F827" s="62"/>
    </row>
    <row r="828" spans="1:6" x14ac:dyDescent="0.35">
      <c r="A828" s="62"/>
      <c r="B828" s="62"/>
      <c r="C828" s="62"/>
      <c r="D828" s="62"/>
      <c r="E828" s="62"/>
      <c r="F828" s="62"/>
    </row>
    <row r="829" spans="1:6" x14ac:dyDescent="0.35">
      <c r="A829" s="62"/>
      <c r="B829" s="62"/>
      <c r="C829" s="62"/>
      <c r="D829" s="62"/>
      <c r="E829" s="62"/>
      <c r="F829" s="62"/>
    </row>
    <row r="830" spans="1:6" x14ac:dyDescent="0.35">
      <c r="A830" s="62"/>
      <c r="B830" s="62"/>
      <c r="C830" s="62"/>
      <c r="D830" s="62"/>
      <c r="E830" s="62"/>
      <c r="F830" s="62"/>
    </row>
    <row r="831" spans="1:6" x14ac:dyDescent="0.35">
      <c r="A831" s="62"/>
      <c r="B831" s="62"/>
      <c r="C831" s="62"/>
      <c r="D831" s="62"/>
      <c r="E831" s="62"/>
      <c r="F831" s="62"/>
    </row>
    <row r="832" spans="1:6" x14ac:dyDescent="0.35">
      <c r="A832" s="62"/>
      <c r="B832" s="62"/>
      <c r="C832" s="62"/>
      <c r="D832" s="62"/>
      <c r="E832" s="62"/>
      <c r="F832" s="62"/>
    </row>
    <row r="833" spans="1:6" x14ac:dyDescent="0.35">
      <c r="A833" s="62"/>
      <c r="B833" s="62"/>
      <c r="C833" s="62"/>
      <c r="D833" s="62"/>
      <c r="E833" s="62"/>
      <c r="F833" s="62"/>
    </row>
    <row r="834" spans="1:6" x14ac:dyDescent="0.35">
      <c r="A834" s="62"/>
      <c r="B834" s="62"/>
      <c r="C834" s="62"/>
      <c r="D834" s="62"/>
      <c r="E834" s="62"/>
      <c r="F834" s="62"/>
    </row>
    <row r="835" spans="1:6" x14ac:dyDescent="0.35">
      <c r="A835" s="62"/>
      <c r="B835" s="62"/>
      <c r="C835" s="62"/>
      <c r="D835" s="62"/>
      <c r="E835" s="62"/>
      <c r="F835" s="62"/>
    </row>
    <row r="836" spans="1:6" x14ac:dyDescent="0.35">
      <c r="A836" s="62"/>
      <c r="B836" s="62"/>
      <c r="C836" s="62"/>
      <c r="D836" s="62"/>
      <c r="E836" s="62"/>
      <c r="F836" s="62"/>
    </row>
    <row r="837" spans="1:6" x14ac:dyDescent="0.35">
      <c r="A837" s="62"/>
      <c r="B837" s="62"/>
      <c r="C837" s="62"/>
      <c r="D837" s="62"/>
      <c r="E837" s="62"/>
      <c r="F837" s="62"/>
    </row>
    <row r="838" spans="1:6" x14ac:dyDescent="0.35">
      <c r="A838" s="62"/>
      <c r="B838" s="62"/>
      <c r="C838" s="62"/>
      <c r="D838" s="62"/>
      <c r="E838" s="62"/>
      <c r="F838" s="62"/>
    </row>
    <row r="839" spans="1:6" x14ac:dyDescent="0.35">
      <c r="A839" s="62"/>
      <c r="B839" s="62"/>
      <c r="C839" s="62"/>
      <c r="D839" s="62"/>
      <c r="E839" s="62"/>
      <c r="F839" s="62"/>
    </row>
    <row r="840" spans="1:6" x14ac:dyDescent="0.35">
      <c r="A840" s="62"/>
      <c r="B840" s="62"/>
      <c r="C840" s="62"/>
      <c r="D840" s="62"/>
      <c r="E840" s="62"/>
      <c r="F840" s="62"/>
    </row>
    <row r="841" spans="1:6" x14ac:dyDescent="0.35">
      <c r="A841" s="62"/>
      <c r="B841" s="62"/>
      <c r="C841" s="62"/>
      <c r="D841" s="62"/>
      <c r="E841" s="62"/>
      <c r="F841" s="62"/>
    </row>
    <row r="842" spans="1:6" x14ac:dyDescent="0.35">
      <c r="A842" s="62"/>
      <c r="B842" s="62"/>
      <c r="C842" s="62"/>
      <c r="D842" s="62"/>
      <c r="E842" s="62"/>
      <c r="F842" s="62"/>
    </row>
    <row r="843" spans="1:6" x14ac:dyDescent="0.35">
      <c r="A843" s="62"/>
      <c r="B843" s="62"/>
      <c r="C843" s="62"/>
      <c r="D843" s="62"/>
      <c r="E843" s="62"/>
      <c r="F843" s="62"/>
    </row>
    <row r="844" spans="1:6" x14ac:dyDescent="0.35">
      <c r="A844" s="62"/>
      <c r="B844" s="62"/>
      <c r="C844" s="62"/>
      <c r="D844" s="62"/>
      <c r="E844" s="62"/>
      <c r="F844" s="62"/>
    </row>
    <row r="845" spans="1:6" x14ac:dyDescent="0.35">
      <c r="A845" s="62"/>
      <c r="B845" s="62"/>
      <c r="C845" s="62"/>
      <c r="D845" s="62"/>
      <c r="E845" s="62"/>
      <c r="F845" s="62"/>
    </row>
    <row r="846" spans="1:6" x14ac:dyDescent="0.35">
      <c r="A846" s="62"/>
      <c r="B846" s="62"/>
      <c r="C846" s="62"/>
      <c r="D846" s="62"/>
      <c r="E846" s="62"/>
      <c r="F846" s="62"/>
    </row>
    <row r="847" spans="1:6" x14ac:dyDescent="0.35">
      <c r="A847" s="62"/>
      <c r="B847" s="62"/>
      <c r="C847" s="62"/>
      <c r="D847" s="62"/>
      <c r="E847" s="62"/>
      <c r="F847" s="62"/>
    </row>
    <row r="848" spans="1:6" x14ac:dyDescent="0.35">
      <c r="A848" s="62"/>
      <c r="B848" s="62"/>
      <c r="C848" s="62"/>
      <c r="D848" s="62"/>
      <c r="E848" s="62"/>
      <c r="F848" s="62"/>
    </row>
    <row r="849" spans="1:6" x14ac:dyDescent="0.35">
      <c r="A849" s="62"/>
      <c r="B849" s="62"/>
      <c r="C849" s="62"/>
      <c r="D849" s="62"/>
      <c r="E849" s="62"/>
      <c r="F849" s="62"/>
    </row>
    <row r="850" spans="1:6" x14ac:dyDescent="0.35">
      <c r="A850" s="62"/>
      <c r="B850" s="62"/>
      <c r="C850" s="62"/>
      <c r="D850" s="62"/>
      <c r="E850" s="62"/>
      <c r="F850" s="62"/>
    </row>
    <row r="851" spans="1:6" x14ac:dyDescent="0.35">
      <c r="A851" s="62"/>
      <c r="B851" s="62"/>
      <c r="C851" s="62"/>
      <c r="D851" s="62"/>
      <c r="E851" s="62"/>
      <c r="F851" s="62"/>
    </row>
    <row r="852" spans="1:6" x14ac:dyDescent="0.35">
      <c r="A852" s="62"/>
      <c r="B852" s="62"/>
      <c r="C852" s="62"/>
      <c r="D852" s="62"/>
      <c r="E852" s="62"/>
      <c r="F852" s="62"/>
    </row>
    <row r="853" spans="1:6" x14ac:dyDescent="0.35">
      <c r="A853" s="62"/>
      <c r="B853" s="62"/>
      <c r="C853" s="62"/>
      <c r="D853" s="62"/>
      <c r="E853" s="62"/>
      <c r="F853" s="62"/>
    </row>
    <row r="854" spans="1:6" x14ac:dyDescent="0.35">
      <c r="A854" s="62"/>
      <c r="B854" s="62"/>
      <c r="C854" s="62"/>
      <c r="D854" s="62"/>
      <c r="E854" s="62"/>
      <c r="F854" s="62"/>
    </row>
    <row r="855" spans="1:6" x14ac:dyDescent="0.35">
      <c r="A855" s="62"/>
      <c r="B855" s="62"/>
      <c r="C855" s="62"/>
      <c r="D855" s="62"/>
      <c r="E855" s="62"/>
      <c r="F855" s="62"/>
    </row>
    <row r="856" spans="1:6" x14ac:dyDescent="0.35">
      <c r="A856" s="62"/>
      <c r="B856" s="62"/>
      <c r="C856" s="62"/>
      <c r="D856" s="62"/>
      <c r="E856" s="62"/>
      <c r="F856" s="62"/>
    </row>
    <row r="857" spans="1:6" x14ac:dyDescent="0.35">
      <c r="A857" s="62"/>
      <c r="B857" s="62"/>
      <c r="C857" s="62"/>
      <c r="D857" s="62"/>
      <c r="E857" s="62"/>
      <c r="F857" s="62"/>
    </row>
    <row r="858" spans="1:6" x14ac:dyDescent="0.35">
      <c r="A858" s="62"/>
      <c r="B858" s="62"/>
      <c r="C858" s="62"/>
      <c r="D858" s="62"/>
      <c r="E858" s="62"/>
      <c r="F858" s="62"/>
    </row>
    <row r="859" spans="1:6" x14ac:dyDescent="0.35">
      <c r="A859" s="62"/>
      <c r="B859" s="62"/>
      <c r="C859" s="62"/>
      <c r="D859" s="62"/>
      <c r="E859" s="62"/>
      <c r="F859" s="62"/>
    </row>
    <row r="860" spans="1:6" x14ac:dyDescent="0.35">
      <c r="A860" s="62"/>
      <c r="B860" s="62"/>
      <c r="C860" s="62"/>
      <c r="D860" s="62"/>
      <c r="E860" s="62"/>
      <c r="F860" s="62"/>
    </row>
    <row r="861" spans="1:6" x14ac:dyDescent="0.35">
      <c r="A861" s="62"/>
      <c r="B861" s="62"/>
      <c r="C861" s="62"/>
      <c r="D861" s="62"/>
      <c r="E861" s="62"/>
      <c r="F861" s="62"/>
    </row>
    <row r="862" spans="1:6" x14ac:dyDescent="0.35">
      <c r="A862" s="62"/>
      <c r="B862" s="62"/>
      <c r="C862" s="62"/>
      <c r="D862" s="62"/>
      <c r="E862" s="62"/>
      <c r="F862" s="62"/>
    </row>
    <row r="863" spans="1:6" x14ac:dyDescent="0.35">
      <c r="A863" s="62"/>
      <c r="B863" s="62"/>
      <c r="C863" s="62"/>
      <c r="D863" s="62"/>
      <c r="E863" s="62"/>
      <c r="F863" s="62"/>
    </row>
    <row r="864" spans="1:6" x14ac:dyDescent="0.35">
      <c r="A864" s="62"/>
      <c r="B864" s="62"/>
      <c r="C864" s="62"/>
      <c r="D864" s="62"/>
      <c r="E864" s="62"/>
      <c r="F864" s="62"/>
    </row>
    <row r="865" spans="1:6" x14ac:dyDescent="0.35">
      <c r="A865" s="62"/>
      <c r="B865" s="62"/>
      <c r="C865" s="62"/>
      <c r="D865" s="62"/>
      <c r="E865" s="62"/>
      <c r="F865" s="62"/>
    </row>
    <row r="866" spans="1:6" x14ac:dyDescent="0.35">
      <c r="A866" s="62"/>
      <c r="B866" s="62"/>
      <c r="C866" s="62"/>
      <c r="D866" s="62"/>
      <c r="E866" s="62"/>
      <c r="F866" s="62"/>
    </row>
    <row r="867" spans="1:6" x14ac:dyDescent="0.35">
      <c r="A867" s="62"/>
      <c r="B867" s="62"/>
      <c r="C867" s="62"/>
      <c r="D867" s="62"/>
      <c r="E867" s="62"/>
      <c r="F867" s="62"/>
    </row>
    <row r="868" spans="1:6" x14ac:dyDescent="0.35">
      <c r="A868" s="62"/>
      <c r="B868" s="62"/>
      <c r="C868" s="62"/>
      <c r="D868" s="62"/>
      <c r="E868" s="62"/>
      <c r="F868" s="62"/>
    </row>
    <row r="869" spans="1:6" x14ac:dyDescent="0.35">
      <c r="A869" s="62"/>
      <c r="B869" s="62"/>
      <c r="C869" s="62"/>
      <c r="D869" s="62"/>
      <c r="E869" s="62"/>
      <c r="F869" s="62"/>
    </row>
    <row r="870" spans="1:6" x14ac:dyDescent="0.35">
      <c r="A870" s="62"/>
      <c r="B870" s="62"/>
      <c r="C870" s="62"/>
      <c r="D870" s="62"/>
      <c r="E870" s="62"/>
      <c r="F870" s="62"/>
    </row>
    <row r="871" spans="1:6" x14ac:dyDescent="0.35">
      <c r="A871" s="62"/>
      <c r="B871" s="62"/>
      <c r="C871" s="62"/>
      <c r="D871" s="62"/>
      <c r="E871" s="62"/>
      <c r="F871" s="62"/>
    </row>
    <row r="872" spans="1:6" x14ac:dyDescent="0.35">
      <c r="A872" s="62"/>
      <c r="B872" s="62"/>
      <c r="C872" s="62"/>
      <c r="D872" s="62"/>
      <c r="E872" s="62"/>
      <c r="F872" s="62"/>
    </row>
    <row r="873" spans="1:6" x14ac:dyDescent="0.35">
      <c r="A873" s="62"/>
      <c r="B873" s="62"/>
      <c r="C873" s="62"/>
      <c r="D873" s="62"/>
      <c r="E873" s="62"/>
      <c r="F873" s="62"/>
    </row>
    <row r="874" spans="1:6" x14ac:dyDescent="0.35">
      <c r="A874" s="62"/>
      <c r="B874" s="62"/>
      <c r="C874" s="62"/>
      <c r="D874" s="62"/>
      <c r="E874" s="62"/>
      <c r="F874" s="62"/>
    </row>
    <row r="875" spans="1:6" x14ac:dyDescent="0.35">
      <c r="A875" s="62"/>
      <c r="B875" s="62"/>
      <c r="C875" s="62"/>
      <c r="D875" s="62"/>
      <c r="E875" s="62"/>
      <c r="F875" s="62"/>
    </row>
    <row r="876" spans="1:6" x14ac:dyDescent="0.35">
      <c r="A876" s="62"/>
      <c r="B876" s="62"/>
      <c r="C876" s="62"/>
      <c r="D876" s="62"/>
      <c r="E876" s="62"/>
      <c r="F876" s="62"/>
    </row>
    <row r="877" spans="1:6" x14ac:dyDescent="0.35">
      <c r="A877" s="62"/>
      <c r="B877" s="62"/>
      <c r="C877" s="62"/>
      <c r="D877" s="62"/>
      <c r="E877" s="62"/>
      <c r="F877" s="62"/>
    </row>
    <row r="878" spans="1:6" x14ac:dyDescent="0.35">
      <c r="A878" s="62"/>
      <c r="B878" s="62"/>
      <c r="C878" s="62"/>
      <c r="D878" s="62"/>
      <c r="E878" s="62"/>
      <c r="F878" s="62"/>
    </row>
    <row r="879" spans="1:6" x14ac:dyDescent="0.35">
      <c r="A879" s="62"/>
      <c r="B879" s="62"/>
      <c r="C879" s="62"/>
      <c r="D879" s="62"/>
      <c r="E879" s="62"/>
      <c r="F879" s="62"/>
    </row>
    <row r="880" spans="1:6" x14ac:dyDescent="0.35">
      <c r="A880" s="62"/>
      <c r="B880" s="62"/>
      <c r="C880" s="62"/>
      <c r="D880" s="62"/>
      <c r="E880" s="62"/>
      <c r="F880" s="62"/>
    </row>
    <row r="881" spans="1:6" x14ac:dyDescent="0.35">
      <c r="A881" s="62"/>
      <c r="B881" s="62"/>
      <c r="C881" s="62"/>
      <c r="D881" s="62"/>
      <c r="E881" s="62"/>
      <c r="F881" s="62"/>
    </row>
    <row r="882" spans="1:6" x14ac:dyDescent="0.35">
      <c r="A882" s="62"/>
      <c r="B882" s="62"/>
      <c r="C882" s="62"/>
      <c r="D882" s="62"/>
      <c r="E882" s="62"/>
      <c r="F882" s="62"/>
    </row>
    <row r="883" spans="1:6" x14ac:dyDescent="0.35">
      <c r="A883" s="62"/>
      <c r="B883" s="62"/>
      <c r="C883" s="62"/>
      <c r="D883" s="62"/>
      <c r="E883" s="62"/>
      <c r="F883" s="62"/>
    </row>
    <row r="884" spans="1:6" x14ac:dyDescent="0.35">
      <c r="A884" s="62"/>
      <c r="B884" s="62"/>
      <c r="C884" s="62"/>
      <c r="D884" s="62"/>
      <c r="E884" s="62"/>
      <c r="F884" s="62"/>
    </row>
    <row r="885" spans="1:6" x14ac:dyDescent="0.35">
      <c r="A885" s="62"/>
      <c r="B885" s="62"/>
      <c r="C885" s="62"/>
      <c r="D885" s="62"/>
      <c r="E885" s="62"/>
      <c r="F885" s="62"/>
    </row>
    <row r="886" spans="1:6" x14ac:dyDescent="0.35">
      <c r="A886" s="62"/>
      <c r="B886" s="62"/>
      <c r="C886" s="62"/>
      <c r="D886" s="62"/>
      <c r="E886" s="62"/>
      <c r="F886" s="62"/>
    </row>
    <row r="887" spans="1:6" x14ac:dyDescent="0.35">
      <c r="A887" s="62"/>
      <c r="B887" s="62"/>
      <c r="C887" s="62"/>
      <c r="D887" s="62"/>
      <c r="E887" s="62"/>
      <c r="F887" s="62"/>
    </row>
    <row r="888" spans="1:6" x14ac:dyDescent="0.35">
      <c r="A888" s="62"/>
      <c r="B888" s="62"/>
      <c r="C888" s="62"/>
      <c r="D888" s="62"/>
      <c r="E888" s="62"/>
      <c r="F888" s="62"/>
    </row>
    <row r="889" spans="1:6" x14ac:dyDescent="0.35">
      <c r="A889" s="62"/>
      <c r="B889" s="62"/>
      <c r="C889" s="62"/>
      <c r="D889" s="62"/>
      <c r="E889" s="62"/>
      <c r="F889" s="62"/>
    </row>
    <row r="890" spans="1:6" x14ac:dyDescent="0.35">
      <c r="A890" s="62"/>
      <c r="B890" s="62"/>
      <c r="C890" s="62"/>
      <c r="D890" s="62"/>
      <c r="E890" s="62"/>
      <c r="F890" s="62"/>
    </row>
    <row r="891" spans="1:6" x14ac:dyDescent="0.35">
      <c r="A891" s="62"/>
      <c r="B891" s="62"/>
      <c r="C891" s="62"/>
      <c r="D891" s="62"/>
      <c r="E891" s="62"/>
      <c r="F891" s="62"/>
    </row>
    <row r="892" spans="1:6" x14ac:dyDescent="0.35">
      <c r="A892" s="62"/>
      <c r="B892" s="62"/>
      <c r="C892" s="62"/>
      <c r="D892" s="62"/>
      <c r="E892" s="62"/>
      <c r="F892" s="62"/>
    </row>
    <row r="893" spans="1:6" x14ac:dyDescent="0.35">
      <c r="A893" s="62"/>
      <c r="B893" s="62"/>
      <c r="C893" s="62"/>
      <c r="D893" s="62"/>
      <c r="E893" s="62"/>
      <c r="F893" s="62"/>
    </row>
    <row r="894" spans="1:6" x14ac:dyDescent="0.35">
      <c r="A894" s="62"/>
      <c r="B894" s="62"/>
      <c r="C894" s="62"/>
      <c r="D894" s="62"/>
      <c r="E894" s="62"/>
      <c r="F894" s="62"/>
    </row>
    <row r="895" spans="1:6" x14ac:dyDescent="0.35">
      <c r="A895" s="62"/>
      <c r="B895" s="62"/>
      <c r="C895" s="62"/>
      <c r="D895" s="62"/>
      <c r="E895" s="62"/>
      <c r="F895" s="62"/>
    </row>
    <row r="896" spans="1:6" x14ac:dyDescent="0.35">
      <c r="A896" s="62"/>
      <c r="B896" s="62"/>
      <c r="C896" s="62"/>
      <c r="D896" s="62"/>
      <c r="E896" s="62"/>
      <c r="F896" s="62"/>
    </row>
    <row r="897" spans="1:6" x14ac:dyDescent="0.35">
      <c r="A897" s="62"/>
      <c r="B897" s="62"/>
      <c r="C897" s="62"/>
      <c r="D897" s="62"/>
      <c r="E897" s="62"/>
      <c r="F897" s="62"/>
    </row>
    <row r="898" spans="1:6" x14ac:dyDescent="0.35">
      <c r="A898" s="62"/>
      <c r="B898" s="62"/>
      <c r="C898" s="62"/>
      <c r="D898" s="62"/>
      <c r="E898" s="62"/>
      <c r="F898" s="62"/>
    </row>
    <row r="899" spans="1:6" x14ac:dyDescent="0.35">
      <c r="A899" s="62"/>
      <c r="B899" s="62"/>
      <c r="C899" s="62"/>
      <c r="D899" s="62"/>
      <c r="E899" s="62"/>
      <c r="F899" s="62"/>
    </row>
    <row r="900" spans="1:6" x14ac:dyDescent="0.35">
      <c r="A900" s="62"/>
      <c r="B900" s="62"/>
      <c r="C900" s="62"/>
      <c r="D900" s="62"/>
      <c r="E900" s="62"/>
      <c r="F900" s="62"/>
    </row>
    <row r="901" spans="1:6" x14ac:dyDescent="0.35">
      <c r="A901" s="62"/>
      <c r="B901" s="62"/>
      <c r="C901" s="62"/>
      <c r="D901" s="62"/>
      <c r="E901" s="62"/>
      <c r="F901" s="62"/>
    </row>
    <row r="902" spans="1:6" x14ac:dyDescent="0.35">
      <c r="A902" s="62"/>
      <c r="B902" s="62"/>
      <c r="C902" s="62"/>
      <c r="D902" s="62"/>
      <c r="E902" s="62"/>
      <c r="F902" s="62"/>
    </row>
    <row r="903" spans="1:6" x14ac:dyDescent="0.35">
      <c r="A903" s="62"/>
      <c r="B903" s="62"/>
      <c r="C903" s="62"/>
      <c r="D903" s="62"/>
      <c r="E903" s="62"/>
      <c r="F903" s="62"/>
    </row>
    <row r="904" spans="1:6" x14ac:dyDescent="0.35">
      <c r="A904" s="62"/>
      <c r="B904" s="62"/>
      <c r="C904" s="62"/>
      <c r="D904" s="62"/>
      <c r="E904" s="62"/>
      <c r="F904" s="62"/>
    </row>
    <row r="905" spans="1:6" x14ac:dyDescent="0.35">
      <c r="A905" s="62"/>
      <c r="B905" s="62"/>
      <c r="C905" s="62"/>
      <c r="D905" s="62"/>
      <c r="E905" s="62"/>
      <c r="F905" s="62"/>
    </row>
    <row r="906" spans="1:6" x14ac:dyDescent="0.35">
      <c r="A906" s="62"/>
      <c r="B906" s="62"/>
      <c r="C906" s="62"/>
      <c r="D906" s="62"/>
      <c r="E906" s="62"/>
      <c r="F906" s="62"/>
    </row>
    <row r="907" spans="1:6" x14ac:dyDescent="0.35">
      <c r="A907" s="62"/>
      <c r="B907" s="62"/>
      <c r="C907" s="62"/>
      <c r="D907" s="62"/>
      <c r="E907" s="62"/>
      <c r="F907" s="62"/>
    </row>
    <row r="908" spans="1:6" x14ac:dyDescent="0.35">
      <c r="A908" s="62"/>
      <c r="B908" s="62"/>
      <c r="C908" s="62"/>
      <c r="D908" s="62"/>
      <c r="E908" s="62"/>
      <c r="F908" s="62"/>
    </row>
    <row r="909" spans="1:6" x14ac:dyDescent="0.35">
      <c r="A909" s="62"/>
      <c r="B909" s="62"/>
      <c r="C909" s="62"/>
      <c r="D909" s="62"/>
      <c r="E909" s="62"/>
      <c r="F909" s="62"/>
    </row>
    <row r="910" spans="1:6" x14ac:dyDescent="0.35">
      <c r="A910" s="62"/>
      <c r="B910" s="62"/>
      <c r="C910" s="62"/>
      <c r="D910" s="62"/>
      <c r="E910" s="62"/>
      <c r="F910" s="62"/>
    </row>
    <row r="911" spans="1:6" x14ac:dyDescent="0.35">
      <c r="A911" s="62"/>
      <c r="B911" s="62"/>
      <c r="C911" s="62"/>
      <c r="D911" s="62"/>
      <c r="E911" s="62"/>
      <c r="F911" s="62"/>
    </row>
    <row r="912" spans="1:6" x14ac:dyDescent="0.35">
      <c r="A912" s="62"/>
      <c r="B912" s="62"/>
      <c r="C912" s="62"/>
      <c r="D912" s="62"/>
      <c r="E912" s="62"/>
      <c r="F912" s="62"/>
    </row>
    <row r="913" spans="1:6" x14ac:dyDescent="0.35">
      <c r="A913" s="62"/>
      <c r="B913" s="62"/>
      <c r="C913" s="62"/>
      <c r="D913" s="62"/>
      <c r="E913" s="62"/>
      <c r="F913" s="62"/>
    </row>
    <row r="914" spans="1:6" x14ac:dyDescent="0.35">
      <c r="A914" s="62"/>
      <c r="B914" s="62"/>
      <c r="C914" s="62"/>
      <c r="D914" s="62"/>
      <c r="E914" s="62"/>
      <c r="F914" s="62"/>
    </row>
    <row r="915" spans="1:6" x14ac:dyDescent="0.35">
      <c r="A915" s="62"/>
      <c r="B915" s="62"/>
      <c r="C915" s="62"/>
      <c r="D915" s="62"/>
      <c r="E915" s="62"/>
      <c r="F915" s="62"/>
    </row>
    <row r="916" spans="1:6" x14ac:dyDescent="0.35">
      <c r="A916" s="62"/>
      <c r="B916" s="62"/>
      <c r="C916" s="62"/>
      <c r="D916" s="62"/>
      <c r="E916" s="62"/>
      <c r="F916" s="62"/>
    </row>
    <row r="917" spans="1:6" x14ac:dyDescent="0.35">
      <c r="A917" s="62"/>
      <c r="B917" s="62"/>
      <c r="C917" s="62"/>
      <c r="D917" s="62"/>
      <c r="E917" s="62"/>
      <c r="F917" s="62"/>
    </row>
    <row r="918" spans="1:6" x14ac:dyDescent="0.35">
      <c r="A918" s="62"/>
      <c r="B918" s="62"/>
      <c r="C918" s="62"/>
      <c r="D918" s="62"/>
      <c r="E918" s="62"/>
      <c r="F918" s="62"/>
    </row>
    <row r="919" spans="1:6" x14ac:dyDescent="0.35">
      <c r="A919" s="62"/>
      <c r="B919" s="62"/>
      <c r="C919" s="62"/>
      <c r="D919" s="62"/>
      <c r="E919" s="62"/>
      <c r="F919" s="62"/>
    </row>
    <row r="920" spans="1:6" x14ac:dyDescent="0.35">
      <c r="A920" s="62"/>
      <c r="B920" s="62"/>
      <c r="C920" s="62"/>
      <c r="D920" s="62"/>
      <c r="E920" s="62"/>
      <c r="F920" s="62"/>
    </row>
    <row r="921" spans="1:6" x14ac:dyDescent="0.35">
      <c r="A921" s="62"/>
      <c r="B921" s="62"/>
      <c r="C921" s="62"/>
      <c r="D921" s="62"/>
      <c r="E921" s="62"/>
      <c r="F921" s="62"/>
    </row>
    <row r="922" spans="1:6" x14ac:dyDescent="0.35">
      <c r="A922" s="62"/>
      <c r="B922" s="62"/>
      <c r="C922" s="62"/>
      <c r="D922" s="62"/>
      <c r="E922" s="62"/>
      <c r="F922" s="62"/>
    </row>
    <row r="923" spans="1:6" x14ac:dyDescent="0.35">
      <c r="A923" s="62"/>
      <c r="B923" s="62"/>
      <c r="C923" s="62"/>
      <c r="D923" s="62"/>
      <c r="E923" s="62"/>
      <c r="F923" s="62"/>
    </row>
    <row r="924" spans="1:6" x14ac:dyDescent="0.35">
      <c r="A924" s="62"/>
      <c r="B924" s="62"/>
      <c r="C924" s="62"/>
      <c r="D924" s="62"/>
      <c r="E924" s="62"/>
      <c r="F924" s="62"/>
    </row>
    <row r="925" spans="1:6" x14ac:dyDescent="0.35">
      <c r="A925" s="62"/>
      <c r="B925" s="62"/>
      <c r="C925" s="62"/>
      <c r="D925" s="62"/>
      <c r="E925" s="62"/>
      <c r="F925" s="62"/>
    </row>
    <row r="926" spans="1:6" x14ac:dyDescent="0.35">
      <c r="A926" s="62"/>
      <c r="B926" s="62"/>
      <c r="C926" s="62"/>
      <c r="D926" s="62"/>
      <c r="E926" s="62"/>
      <c r="F926" s="62"/>
    </row>
    <row r="927" spans="1:6" x14ac:dyDescent="0.35">
      <c r="A927" s="62"/>
      <c r="B927" s="62"/>
      <c r="C927" s="62"/>
      <c r="D927" s="62"/>
      <c r="E927" s="62"/>
      <c r="F927" s="62"/>
    </row>
    <row r="928" spans="1:6" x14ac:dyDescent="0.35">
      <c r="A928" s="62"/>
      <c r="B928" s="62"/>
      <c r="C928" s="62"/>
      <c r="D928" s="62"/>
      <c r="E928" s="62"/>
      <c r="F928" s="62"/>
    </row>
    <row r="929" spans="1:6" x14ac:dyDescent="0.35">
      <c r="A929" s="62"/>
      <c r="B929" s="62"/>
      <c r="C929" s="62"/>
      <c r="D929" s="62"/>
      <c r="E929" s="62"/>
      <c r="F929" s="62"/>
    </row>
    <row r="930" spans="1:6" x14ac:dyDescent="0.35">
      <c r="A930" s="62"/>
      <c r="B930" s="62"/>
      <c r="C930" s="62"/>
      <c r="D930" s="62"/>
      <c r="E930" s="62"/>
      <c r="F930" s="62"/>
    </row>
    <row r="931" spans="1:6" x14ac:dyDescent="0.35">
      <c r="A931" s="62"/>
      <c r="B931" s="62"/>
      <c r="C931" s="62"/>
      <c r="D931" s="62"/>
      <c r="E931" s="62"/>
      <c r="F931" s="62"/>
    </row>
    <row r="932" spans="1:6" x14ac:dyDescent="0.35">
      <c r="A932" s="62"/>
      <c r="B932" s="62"/>
      <c r="C932" s="62"/>
      <c r="D932" s="62"/>
      <c r="E932" s="62"/>
      <c r="F932" s="62"/>
    </row>
    <row r="933" spans="1:6" x14ac:dyDescent="0.35">
      <c r="A933" s="62"/>
      <c r="B933" s="62"/>
      <c r="C933" s="62"/>
      <c r="D933" s="62"/>
      <c r="E933" s="62"/>
      <c r="F933" s="62"/>
    </row>
    <row r="934" spans="1:6" x14ac:dyDescent="0.35">
      <c r="A934" s="62"/>
      <c r="B934" s="62"/>
      <c r="C934" s="62"/>
      <c r="D934" s="62"/>
      <c r="E934" s="62"/>
      <c r="F934" s="62"/>
    </row>
    <row r="935" spans="1:6" x14ac:dyDescent="0.35">
      <c r="A935" s="62"/>
      <c r="B935" s="62"/>
      <c r="C935" s="62"/>
      <c r="D935" s="62"/>
      <c r="E935" s="62"/>
      <c r="F935" s="62"/>
    </row>
    <row r="936" spans="1:6" x14ac:dyDescent="0.35">
      <c r="A936" s="62"/>
      <c r="B936" s="62"/>
      <c r="C936" s="62"/>
      <c r="D936" s="62"/>
      <c r="E936" s="62"/>
      <c r="F936" s="62"/>
    </row>
    <row r="937" spans="1:6" x14ac:dyDescent="0.35">
      <c r="A937" s="62"/>
      <c r="B937" s="62"/>
      <c r="C937" s="62"/>
      <c r="D937" s="62"/>
      <c r="E937" s="62"/>
      <c r="F937" s="62"/>
    </row>
    <row r="938" spans="1:6" x14ac:dyDescent="0.35">
      <c r="A938" s="62"/>
      <c r="B938" s="62"/>
      <c r="C938" s="62"/>
      <c r="D938" s="62"/>
      <c r="E938" s="62"/>
      <c r="F938" s="62"/>
    </row>
    <row r="939" spans="1:6" x14ac:dyDescent="0.35">
      <c r="A939" s="62"/>
      <c r="B939" s="62"/>
      <c r="C939" s="62"/>
      <c r="D939" s="62"/>
      <c r="E939" s="62"/>
      <c r="F939" s="62"/>
    </row>
    <row r="940" spans="1:6" x14ac:dyDescent="0.35">
      <c r="A940" s="62"/>
      <c r="B940" s="62"/>
      <c r="C940" s="62"/>
      <c r="D940" s="62"/>
      <c r="E940" s="62"/>
      <c r="F940" s="62"/>
    </row>
    <row r="941" spans="1:6" x14ac:dyDescent="0.35">
      <c r="A941" s="62"/>
      <c r="B941" s="62"/>
      <c r="C941" s="62"/>
      <c r="D941" s="62"/>
      <c r="E941" s="62"/>
      <c r="F941" s="62"/>
    </row>
    <row r="942" spans="1:6" x14ac:dyDescent="0.35">
      <c r="A942" s="62"/>
      <c r="B942" s="62"/>
      <c r="C942" s="62"/>
      <c r="D942" s="62"/>
      <c r="E942" s="62"/>
      <c r="F942" s="62"/>
    </row>
    <row r="943" spans="1:6" x14ac:dyDescent="0.35">
      <c r="A943" s="62"/>
      <c r="B943" s="62"/>
      <c r="C943" s="62"/>
      <c r="D943" s="62"/>
      <c r="E943" s="62"/>
      <c r="F943" s="62"/>
    </row>
    <row r="944" spans="1:6" x14ac:dyDescent="0.35">
      <c r="A944" s="62"/>
      <c r="B944" s="62"/>
      <c r="C944" s="62"/>
      <c r="D944" s="62"/>
      <c r="E944" s="62"/>
      <c r="F944" s="62"/>
    </row>
    <row r="945" spans="1:6" x14ac:dyDescent="0.35">
      <c r="A945" s="62"/>
      <c r="B945" s="62"/>
      <c r="C945" s="62"/>
      <c r="D945" s="62"/>
      <c r="E945" s="62"/>
      <c r="F945" s="62"/>
    </row>
    <row r="946" spans="1:6" x14ac:dyDescent="0.35">
      <c r="A946" s="62"/>
      <c r="B946" s="62"/>
      <c r="C946" s="62"/>
      <c r="D946" s="62"/>
      <c r="E946" s="62"/>
      <c r="F946" s="62"/>
    </row>
    <row r="947" spans="1:6" x14ac:dyDescent="0.35">
      <c r="A947" s="62"/>
      <c r="B947" s="62"/>
      <c r="C947" s="62"/>
      <c r="D947" s="62"/>
      <c r="E947" s="62"/>
      <c r="F947" s="62"/>
    </row>
    <row r="948" spans="1:6" x14ac:dyDescent="0.35">
      <c r="A948" s="62"/>
      <c r="B948" s="62"/>
      <c r="C948" s="62"/>
      <c r="D948" s="62"/>
      <c r="E948" s="62"/>
      <c r="F948" s="62"/>
    </row>
    <row r="949" spans="1:6" x14ac:dyDescent="0.35">
      <c r="A949" s="62"/>
      <c r="B949" s="62"/>
      <c r="C949" s="62"/>
      <c r="D949" s="62"/>
      <c r="E949" s="62"/>
      <c r="F949" s="62"/>
    </row>
    <row r="950" spans="1:6" x14ac:dyDescent="0.35">
      <c r="A950" s="62"/>
      <c r="B950" s="62"/>
      <c r="C950" s="62"/>
      <c r="D950" s="62"/>
      <c r="E950" s="62"/>
      <c r="F950" s="62"/>
    </row>
    <row r="951" spans="1:6" x14ac:dyDescent="0.35">
      <c r="A951" s="62"/>
      <c r="B951" s="62"/>
      <c r="C951" s="62"/>
      <c r="D951" s="62"/>
      <c r="E951" s="62"/>
      <c r="F951" s="62"/>
    </row>
    <row r="952" spans="1:6" x14ac:dyDescent="0.35">
      <c r="A952" s="62"/>
      <c r="B952" s="62"/>
      <c r="C952" s="62"/>
      <c r="D952" s="62"/>
      <c r="E952" s="62"/>
      <c r="F952" s="62"/>
    </row>
    <row r="953" spans="1:6" x14ac:dyDescent="0.35">
      <c r="A953" s="62"/>
      <c r="B953" s="62"/>
      <c r="C953" s="62"/>
      <c r="D953" s="62"/>
      <c r="E953" s="62"/>
      <c r="F953" s="62"/>
    </row>
    <row r="954" spans="1:6" x14ac:dyDescent="0.35">
      <c r="A954" s="62"/>
      <c r="B954" s="62"/>
      <c r="C954" s="62"/>
      <c r="D954" s="62"/>
      <c r="E954" s="62"/>
      <c r="F954" s="62"/>
    </row>
    <row r="955" spans="1:6" x14ac:dyDescent="0.35">
      <c r="A955" s="62"/>
      <c r="B955" s="62"/>
      <c r="C955" s="62"/>
      <c r="D955" s="62"/>
      <c r="E955" s="62"/>
      <c r="F955" s="62"/>
    </row>
    <row r="956" spans="1:6" x14ac:dyDescent="0.35">
      <c r="A956" s="62"/>
      <c r="B956" s="62"/>
      <c r="C956" s="62"/>
      <c r="D956" s="62"/>
      <c r="E956" s="62"/>
      <c r="F956" s="62"/>
    </row>
    <row r="957" spans="1:6" x14ac:dyDescent="0.35">
      <c r="A957" s="62"/>
      <c r="B957" s="62"/>
      <c r="C957" s="62"/>
      <c r="D957" s="62"/>
      <c r="E957" s="62"/>
      <c r="F957" s="62"/>
    </row>
    <row r="958" spans="1:6" x14ac:dyDescent="0.35">
      <c r="A958" s="62"/>
      <c r="B958" s="62"/>
      <c r="C958" s="62"/>
      <c r="D958" s="62"/>
      <c r="E958" s="62"/>
      <c r="F958" s="62"/>
    </row>
    <row r="959" spans="1:6" x14ac:dyDescent="0.35">
      <c r="A959" s="62"/>
      <c r="B959" s="62"/>
      <c r="C959" s="62"/>
      <c r="D959" s="62"/>
      <c r="E959" s="62"/>
      <c r="F959" s="62"/>
    </row>
    <row r="960" spans="1:6" x14ac:dyDescent="0.35">
      <c r="A960" s="62"/>
      <c r="B960" s="62"/>
      <c r="C960" s="62"/>
      <c r="D960" s="62"/>
      <c r="E960" s="62"/>
      <c r="F960" s="62"/>
    </row>
    <row r="961" spans="1:6" x14ac:dyDescent="0.35">
      <c r="A961" s="62"/>
      <c r="B961" s="62"/>
      <c r="C961" s="62"/>
      <c r="D961" s="62"/>
      <c r="E961" s="62"/>
      <c r="F961" s="62"/>
    </row>
    <row r="962" spans="1:6" x14ac:dyDescent="0.35">
      <c r="A962" s="62"/>
      <c r="B962" s="62"/>
      <c r="C962" s="62"/>
      <c r="D962" s="62"/>
      <c r="E962" s="62"/>
      <c r="F962" s="62"/>
    </row>
    <row r="963" spans="1:6" x14ac:dyDescent="0.35">
      <c r="A963" s="62"/>
      <c r="B963" s="62"/>
      <c r="C963" s="62"/>
      <c r="D963" s="62"/>
      <c r="E963" s="62"/>
      <c r="F963" s="62"/>
    </row>
    <row r="964" spans="1:6" x14ac:dyDescent="0.35">
      <c r="A964" s="62"/>
      <c r="B964" s="62"/>
      <c r="C964" s="62"/>
      <c r="D964" s="62"/>
      <c r="E964" s="62"/>
      <c r="F964" s="62"/>
    </row>
    <row r="965" spans="1:6" x14ac:dyDescent="0.35">
      <c r="A965" s="62"/>
      <c r="B965" s="62"/>
      <c r="C965" s="62"/>
      <c r="D965" s="62"/>
      <c r="E965" s="62"/>
      <c r="F965" s="62"/>
    </row>
    <row r="966" spans="1:6" x14ac:dyDescent="0.35">
      <c r="A966" s="62"/>
      <c r="B966" s="62"/>
      <c r="C966" s="62"/>
      <c r="D966" s="62"/>
      <c r="E966" s="62"/>
      <c r="F966" s="62"/>
    </row>
    <row r="967" spans="1:6" x14ac:dyDescent="0.35">
      <c r="A967" s="62"/>
      <c r="B967" s="62"/>
      <c r="C967" s="62"/>
      <c r="D967" s="62"/>
      <c r="E967" s="62"/>
      <c r="F967" s="62"/>
    </row>
    <row r="968" spans="1:6" x14ac:dyDescent="0.35">
      <c r="A968" s="62"/>
      <c r="B968" s="62"/>
      <c r="C968" s="62"/>
      <c r="D968" s="62"/>
      <c r="E968" s="62"/>
      <c r="F968" s="62"/>
    </row>
    <row r="969" spans="1:6" x14ac:dyDescent="0.35">
      <c r="A969" s="62"/>
      <c r="B969" s="62"/>
      <c r="C969" s="62"/>
      <c r="D969" s="62"/>
      <c r="E969" s="62"/>
      <c r="F969" s="62"/>
    </row>
    <row r="970" spans="1:6" x14ac:dyDescent="0.35">
      <c r="A970" s="62"/>
      <c r="B970" s="62"/>
      <c r="C970" s="62"/>
      <c r="D970" s="62"/>
      <c r="E970" s="62"/>
      <c r="F970" s="62"/>
    </row>
    <row r="971" spans="1:6" x14ac:dyDescent="0.35">
      <c r="A971" s="62"/>
      <c r="B971" s="62"/>
      <c r="C971" s="62"/>
      <c r="D971" s="62"/>
      <c r="E971" s="62"/>
      <c r="F971" s="62"/>
    </row>
    <row r="972" spans="1:6" x14ac:dyDescent="0.35">
      <c r="A972" s="62"/>
      <c r="B972" s="62"/>
      <c r="C972" s="62"/>
      <c r="D972" s="62"/>
      <c r="E972" s="62"/>
      <c r="F972" s="62"/>
    </row>
    <row r="973" spans="1:6" x14ac:dyDescent="0.35">
      <c r="A973" s="62"/>
      <c r="B973" s="62"/>
      <c r="C973" s="62"/>
      <c r="D973" s="62"/>
      <c r="E973" s="62"/>
      <c r="F973" s="62"/>
    </row>
    <row r="974" spans="1:6" x14ac:dyDescent="0.35">
      <c r="A974" s="62"/>
      <c r="B974" s="62"/>
      <c r="C974" s="62"/>
      <c r="D974" s="62"/>
      <c r="E974" s="62"/>
      <c r="F974" s="62"/>
    </row>
    <row r="975" spans="1:6" x14ac:dyDescent="0.35">
      <c r="A975" s="62"/>
      <c r="B975" s="62"/>
      <c r="C975" s="62"/>
      <c r="D975" s="62"/>
      <c r="E975" s="62"/>
      <c r="F975" s="62"/>
    </row>
    <row r="976" spans="1:6" x14ac:dyDescent="0.35">
      <c r="A976" s="62"/>
      <c r="B976" s="62"/>
      <c r="C976" s="62"/>
      <c r="D976" s="62"/>
      <c r="E976" s="62"/>
      <c r="F976" s="62"/>
    </row>
    <row r="977" spans="1:6" x14ac:dyDescent="0.35">
      <c r="A977" s="62"/>
      <c r="B977" s="62"/>
      <c r="C977" s="62"/>
      <c r="D977" s="62"/>
      <c r="E977" s="62"/>
      <c r="F977" s="62"/>
    </row>
    <row r="978" spans="1:6" x14ac:dyDescent="0.35">
      <c r="A978" s="62"/>
      <c r="B978" s="62"/>
      <c r="C978" s="62"/>
      <c r="D978" s="62"/>
      <c r="E978" s="62"/>
      <c r="F978" s="62"/>
    </row>
    <row r="979" spans="1:6" x14ac:dyDescent="0.35">
      <c r="A979" s="62"/>
      <c r="B979" s="62"/>
      <c r="C979" s="62"/>
      <c r="D979" s="62"/>
      <c r="E979" s="62"/>
      <c r="F979" s="62"/>
    </row>
    <row r="980" spans="1:6" x14ac:dyDescent="0.35">
      <c r="A980" s="62"/>
      <c r="B980" s="62"/>
      <c r="C980" s="62"/>
      <c r="D980" s="62"/>
      <c r="E980" s="62"/>
      <c r="F980" s="62"/>
    </row>
    <row r="981" spans="1:6" x14ac:dyDescent="0.35">
      <c r="A981" s="62"/>
      <c r="B981" s="62"/>
      <c r="C981" s="62"/>
      <c r="D981" s="62"/>
      <c r="E981" s="62"/>
      <c r="F981" s="62"/>
    </row>
    <row r="982" spans="1:6" x14ac:dyDescent="0.35">
      <c r="A982" s="62"/>
      <c r="B982" s="62"/>
      <c r="C982" s="62"/>
      <c r="D982" s="62"/>
      <c r="E982" s="62"/>
      <c r="F982" s="62"/>
    </row>
    <row r="983" spans="1:6" x14ac:dyDescent="0.35">
      <c r="A983" s="62"/>
      <c r="B983" s="62"/>
      <c r="C983" s="62"/>
      <c r="D983" s="62"/>
      <c r="E983" s="62"/>
      <c r="F983" s="62"/>
    </row>
    <row r="984" spans="1:6" x14ac:dyDescent="0.35">
      <c r="A984" s="62"/>
      <c r="B984" s="62"/>
      <c r="C984" s="62"/>
      <c r="D984" s="62"/>
      <c r="E984" s="62"/>
      <c r="F984" s="62"/>
    </row>
    <row r="985" spans="1:6" x14ac:dyDescent="0.35">
      <c r="A985" s="62"/>
      <c r="B985" s="62"/>
      <c r="C985" s="62"/>
      <c r="D985" s="62"/>
      <c r="E985" s="62"/>
      <c r="F985" s="62"/>
    </row>
    <row r="986" spans="1:6" x14ac:dyDescent="0.35">
      <c r="A986" s="62"/>
      <c r="B986" s="62"/>
      <c r="C986" s="62"/>
      <c r="D986" s="62"/>
      <c r="E986" s="62"/>
      <c r="F986" s="62"/>
    </row>
    <row r="987" spans="1:6" x14ac:dyDescent="0.35">
      <c r="A987" s="62"/>
      <c r="B987" s="62"/>
      <c r="C987" s="62"/>
      <c r="D987" s="62"/>
      <c r="E987" s="62"/>
      <c r="F987" s="62"/>
    </row>
    <row r="988" spans="1:6" x14ac:dyDescent="0.35">
      <c r="A988" s="62"/>
      <c r="B988" s="62"/>
      <c r="C988" s="62"/>
      <c r="D988" s="62"/>
      <c r="E988" s="62"/>
      <c r="F988" s="62"/>
    </row>
    <row r="989" spans="1:6" x14ac:dyDescent="0.35">
      <c r="A989" s="62"/>
      <c r="B989" s="62"/>
      <c r="C989" s="62"/>
      <c r="D989" s="62"/>
      <c r="E989" s="62"/>
      <c r="F989" s="62"/>
    </row>
    <row r="990" spans="1:6" x14ac:dyDescent="0.35">
      <c r="A990" s="62"/>
      <c r="B990" s="62"/>
      <c r="C990" s="62"/>
      <c r="D990" s="62"/>
      <c r="E990" s="62"/>
      <c r="F990" s="62"/>
    </row>
    <row r="991" spans="1:6" x14ac:dyDescent="0.35">
      <c r="A991" s="62"/>
      <c r="B991" s="62"/>
      <c r="C991" s="62"/>
      <c r="D991" s="62"/>
      <c r="E991" s="62"/>
      <c r="F991" s="62"/>
    </row>
    <row r="992" spans="1:6" x14ac:dyDescent="0.35">
      <c r="A992" s="62"/>
      <c r="B992" s="62"/>
      <c r="C992" s="62"/>
      <c r="D992" s="62"/>
      <c r="E992" s="62"/>
      <c r="F992" s="62"/>
    </row>
    <row r="993" spans="1:6" x14ac:dyDescent="0.35">
      <c r="A993" s="62"/>
      <c r="B993" s="62"/>
      <c r="C993" s="62"/>
      <c r="D993" s="62"/>
      <c r="E993" s="62"/>
      <c r="F993" s="62"/>
    </row>
    <row r="994" spans="1:6" x14ac:dyDescent="0.35">
      <c r="A994" s="62"/>
      <c r="B994" s="62"/>
      <c r="C994" s="62"/>
      <c r="D994" s="62"/>
      <c r="E994" s="62"/>
      <c r="F994" s="62"/>
    </row>
    <row r="995" spans="1:6" x14ac:dyDescent="0.35">
      <c r="A995" s="62"/>
      <c r="B995" s="62"/>
      <c r="C995" s="62"/>
      <c r="D995" s="62"/>
      <c r="E995" s="62"/>
      <c r="F995" s="62"/>
    </row>
    <row r="996" spans="1:6" x14ac:dyDescent="0.35">
      <c r="A996" s="62"/>
      <c r="B996" s="62"/>
      <c r="C996" s="62"/>
      <c r="D996" s="62"/>
      <c r="E996" s="62"/>
      <c r="F996" s="62"/>
    </row>
    <row r="997" spans="1:6" x14ac:dyDescent="0.35">
      <c r="A997" s="62"/>
      <c r="B997" s="62"/>
      <c r="C997" s="62"/>
      <c r="D997" s="62"/>
      <c r="E997" s="62"/>
      <c r="F997" s="62"/>
    </row>
    <row r="998" spans="1:6" x14ac:dyDescent="0.35">
      <c r="A998" s="62"/>
      <c r="B998" s="62"/>
      <c r="C998" s="62"/>
      <c r="D998" s="62"/>
      <c r="E998" s="62"/>
      <c r="F998" s="62"/>
    </row>
    <row r="999" spans="1:6" x14ac:dyDescent="0.35">
      <c r="A999" s="62"/>
      <c r="B999" s="62"/>
      <c r="C999" s="62"/>
      <c r="D999" s="62"/>
      <c r="E999" s="62"/>
      <c r="F999" s="62"/>
    </row>
    <row r="1000" spans="1:6" x14ac:dyDescent="0.35">
      <c r="A1000" s="62"/>
      <c r="B1000" s="62"/>
      <c r="C1000" s="62"/>
      <c r="D1000" s="62"/>
      <c r="E1000" s="62"/>
      <c r="F1000" s="62"/>
    </row>
    <row r="1001" spans="1:6" x14ac:dyDescent="0.35">
      <c r="A1001" s="62"/>
      <c r="B1001" s="62"/>
      <c r="C1001" s="62"/>
      <c r="D1001" s="62"/>
      <c r="E1001" s="62"/>
      <c r="F1001" s="62"/>
    </row>
    <row r="1002" spans="1:6" x14ac:dyDescent="0.35">
      <c r="A1002" s="62"/>
      <c r="B1002" s="62"/>
      <c r="C1002" s="62"/>
      <c r="D1002" s="62"/>
      <c r="E1002" s="62"/>
      <c r="F1002" s="62"/>
    </row>
    <row r="1003" spans="1:6" x14ac:dyDescent="0.35">
      <c r="A1003" s="62"/>
      <c r="B1003" s="62"/>
      <c r="C1003" s="62"/>
      <c r="D1003" s="62"/>
      <c r="E1003" s="62"/>
      <c r="F1003" s="62"/>
    </row>
    <row r="1004" spans="1:6" x14ac:dyDescent="0.35">
      <c r="A1004" s="62"/>
      <c r="B1004" s="62"/>
      <c r="C1004" s="62"/>
      <c r="D1004" s="62"/>
      <c r="E1004" s="62"/>
      <c r="F1004" s="62"/>
    </row>
    <row r="1005" spans="1:6" x14ac:dyDescent="0.35">
      <c r="A1005" s="62"/>
      <c r="B1005" s="62"/>
      <c r="C1005" s="62"/>
      <c r="D1005" s="62"/>
      <c r="E1005" s="62"/>
      <c r="F1005" s="62"/>
    </row>
    <row r="1006" spans="1:6" x14ac:dyDescent="0.35">
      <c r="A1006" s="62"/>
      <c r="B1006" s="62"/>
      <c r="C1006" s="62"/>
      <c r="D1006" s="62"/>
      <c r="E1006" s="62"/>
      <c r="F1006" s="62"/>
    </row>
    <row r="1007" spans="1:6" x14ac:dyDescent="0.35">
      <c r="A1007" s="62"/>
      <c r="B1007" s="62"/>
      <c r="C1007" s="62"/>
      <c r="D1007" s="62"/>
      <c r="E1007" s="62"/>
      <c r="F1007" s="62"/>
    </row>
    <row r="1008" spans="1:6" x14ac:dyDescent="0.35">
      <c r="A1008" s="62"/>
      <c r="B1008" s="62"/>
      <c r="C1008" s="62"/>
      <c r="D1008" s="62"/>
      <c r="E1008" s="62"/>
      <c r="F1008" s="62"/>
    </row>
    <row r="1009" spans="1:6" x14ac:dyDescent="0.35">
      <c r="A1009" s="62"/>
      <c r="B1009" s="62"/>
      <c r="C1009" s="62"/>
      <c r="D1009" s="62"/>
      <c r="E1009" s="62"/>
      <c r="F1009" s="62"/>
    </row>
    <row r="1010" spans="1:6" x14ac:dyDescent="0.35">
      <c r="A1010" s="62"/>
      <c r="B1010" s="62"/>
      <c r="C1010" s="62"/>
      <c r="D1010" s="62"/>
      <c r="E1010" s="62"/>
      <c r="F1010" s="62"/>
    </row>
    <row r="1011" spans="1:6" x14ac:dyDescent="0.35">
      <c r="A1011" s="62"/>
      <c r="B1011" s="62"/>
      <c r="C1011" s="62"/>
      <c r="D1011" s="62"/>
      <c r="E1011" s="62"/>
      <c r="F1011" s="62"/>
    </row>
    <row r="1012" spans="1:6" x14ac:dyDescent="0.35">
      <c r="A1012" s="62"/>
      <c r="B1012" s="62"/>
      <c r="C1012" s="62"/>
      <c r="D1012" s="62"/>
      <c r="E1012" s="62"/>
      <c r="F1012" s="62"/>
    </row>
    <row r="1013" spans="1:6" x14ac:dyDescent="0.35">
      <c r="A1013" s="62"/>
      <c r="B1013" s="62"/>
      <c r="C1013" s="62"/>
      <c r="D1013" s="62"/>
      <c r="E1013" s="62"/>
      <c r="F1013" s="62"/>
    </row>
    <row r="1014" spans="1:6" x14ac:dyDescent="0.35">
      <c r="A1014" s="62"/>
      <c r="B1014" s="62"/>
      <c r="C1014" s="62"/>
      <c r="D1014" s="62"/>
      <c r="E1014" s="62"/>
      <c r="F1014" s="62"/>
    </row>
    <row r="1015" spans="1:6" x14ac:dyDescent="0.35">
      <c r="A1015" s="62"/>
      <c r="B1015" s="62"/>
      <c r="C1015" s="62"/>
      <c r="D1015" s="62"/>
      <c r="E1015" s="62"/>
      <c r="F1015" s="62"/>
    </row>
    <row r="1016" spans="1:6" x14ac:dyDescent="0.35">
      <c r="A1016" s="62"/>
      <c r="B1016" s="62"/>
      <c r="C1016" s="62"/>
      <c r="D1016" s="62"/>
      <c r="E1016" s="62"/>
      <c r="F1016" s="62"/>
    </row>
    <row r="1017" spans="1:6" x14ac:dyDescent="0.35">
      <c r="A1017" s="62"/>
      <c r="B1017" s="62"/>
      <c r="C1017" s="62"/>
      <c r="D1017" s="62"/>
      <c r="E1017" s="62"/>
      <c r="F1017" s="62"/>
    </row>
    <row r="1018" spans="1:6" x14ac:dyDescent="0.35">
      <c r="A1018" s="62"/>
      <c r="B1018" s="62"/>
      <c r="C1018" s="62"/>
      <c r="D1018" s="62"/>
      <c r="E1018" s="62"/>
      <c r="F1018" s="62"/>
    </row>
    <row r="1019" spans="1:6" x14ac:dyDescent="0.35">
      <c r="A1019" s="62"/>
      <c r="B1019" s="62"/>
      <c r="C1019" s="62"/>
      <c r="D1019" s="62"/>
      <c r="E1019" s="62"/>
      <c r="F1019" s="62"/>
    </row>
    <row r="1020" spans="1:6" x14ac:dyDescent="0.35">
      <c r="A1020" s="62"/>
      <c r="B1020" s="62"/>
      <c r="C1020" s="62"/>
      <c r="D1020" s="62"/>
      <c r="E1020" s="62"/>
      <c r="F1020" s="62"/>
    </row>
    <row r="1021" spans="1:6" x14ac:dyDescent="0.35">
      <c r="A1021" s="62"/>
      <c r="B1021" s="62"/>
      <c r="C1021" s="62"/>
      <c r="D1021" s="62"/>
      <c r="E1021" s="62"/>
      <c r="F1021" s="62"/>
    </row>
    <row r="1022" spans="1:6" x14ac:dyDescent="0.35">
      <c r="A1022" s="62"/>
      <c r="B1022" s="62"/>
      <c r="C1022" s="62"/>
      <c r="D1022" s="62"/>
      <c r="E1022" s="62"/>
      <c r="F1022" s="62"/>
    </row>
    <row r="1023" spans="1:6" x14ac:dyDescent="0.35">
      <c r="A1023" s="62"/>
      <c r="B1023" s="62"/>
      <c r="C1023" s="62"/>
      <c r="D1023" s="62"/>
      <c r="E1023" s="62"/>
      <c r="F1023" s="62"/>
    </row>
    <row r="1024" spans="1:6" x14ac:dyDescent="0.35">
      <c r="A1024" s="62"/>
      <c r="B1024" s="62"/>
      <c r="C1024" s="62"/>
      <c r="D1024" s="62"/>
      <c r="E1024" s="62"/>
      <c r="F1024" s="62"/>
    </row>
    <row r="1025" spans="1:6" x14ac:dyDescent="0.35">
      <c r="A1025" s="62"/>
      <c r="B1025" s="62"/>
      <c r="C1025" s="62"/>
      <c r="D1025" s="62"/>
      <c r="E1025" s="62"/>
      <c r="F1025" s="62"/>
    </row>
    <row r="1026" spans="1:6" x14ac:dyDescent="0.35">
      <c r="A1026" s="62"/>
      <c r="B1026" s="62"/>
      <c r="C1026" s="62"/>
      <c r="D1026" s="62"/>
      <c r="E1026" s="62"/>
      <c r="F1026" s="62"/>
    </row>
    <row r="1027" spans="1:6" x14ac:dyDescent="0.35">
      <c r="A1027" s="62"/>
      <c r="B1027" s="62"/>
      <c r="C1027" s="62"/>
      <c r="D1027" s="62"/>
      <c r="E1027" s="62"/>
      <c r="F1027" s="62"/>
    </row>
    <row r="1028" spans="1:6" x14ac:dyDescent="0.35">
      <c r="A1028" s="62"/>
      <c r="B1028" s="62"/>
      <c r="C1028" s="62"/>
      <c r="D1028" s="62"/>
      <c r="E1028" s="62"/>
      <c r="F1028" s="62"/>
    </row>
    <row r="1029" spans="1:6" x14ac:dyDescent="0.35">
      <c r="A1029" s="62"/>
      <c r="B1029" s="62"/>
      <c r="C1029" s="62"/>
      <c r="D1029" s="62"/>
      <c r="E1029" s="62"/>
      <c r="F1029" s="62"/>
    </row>
    <row r="1030" spans="1:6" x14ac:dyDescent="0.35">
      <c r="A1030" s="62"/>
      <c r="B1030" s="62"/>
      <c r="C1030" s="62"/>
      <c r="D1030" s="62"/>
      <c r="E1030" s="62"/>
      <c r="F1030" s="62"/>
    </row>
    <row r="1031" spans="1:6" x14ac:dyDescent="0.35">
      <c r="A1031" s="62"/>
      <c r="B1031" s="62"/>
      <c r="C1031" s="62"/>
      <c r="D1031" s="62"/>
      <c r="E1031" s="62"/>
      <c r="F1031" s="62"/>
    </row>
    <row r="1032" spans="1:6" x14ac:dyDescent="0.35">
      <c r="A1032" s="62"/>
      <c r="B1032" s="62"/>
      <c r="C1032" s="62"/>
      <c r="D1032" s="62"/>
      <c r="E1032" s="62"/>
      <c r="F1032" s="62"/>
    </row>
    <row r="1033" spans="1:6" x14ac:dyDescent="0.35">
      <c r="A1033" s="62"/>
      <c r="B1033" s="62"/>
      <c r="C1033" s="62"/>
      <c r="D1033" s="62"/>
      <c r="E1033" s="62"/>
      <c r="F1033" s="62"/>
    </row>
    <row r="1034" spans="1:6" x14ac:dyDescent="0.35">
      <c r="A1034" s="62"/>
      <c r="B1034" s="62"/>
      <c r="C1034" s="62"/>
      <c r="D1034" s="62"/>
      <c r="E1034" s="62"/>
      <c r="F1034" s="62"/>
    </row>
    <row r="1035" spans="1:6" x14ac:dyDescent="0.35">
      <c r="A1035" s="62"/>
      <c r="B1035" s="62"/>
      <c r="C1035" s="62"/>
      <c r="D1035" s="62"/>
      <c r="E1035" s="62"/>
      <c r="F1035" s="62"/>
    </row>
    <row r="1036" spans="1:6" x14ac:dyDescent="0.35">
      <c r="A1036" s="62"/>
      <c r="B1036" s="62"/>
      <c r="C1036" s="62"/>
      <c r="D1036" s="62"/>
      <c r="E1036" s="62"/>
      <c r="F1036" s="62"/>
    </row>
    <row r="1037" spans="1:6" x14ac:dyDescent="0.35">
      <c r="A1037" s="62"/>
      <c r="B1037" s="62"/>
      <c r="C1037" s="62"/>
      <c r="D1037" s="62"/>
      <c r="E1037" s="62"/>
      <c r="F1037" s="62"/>
    </row>
    <row r="1038" spans="1:6" x14ac:dyDescent="0.35">
      <c r="A1038" s="62"/>
      <c r="B1038" s="62"/>
      <c r="C1038" s="62"/>
      <c r="D1038" s="62"/>
      <c r="E1038" s="62"/>
      <c r="F1038" s="62"/>
    </row>
    <row r="1039" spans="1:6" x14ac:dyDescent="0.35">
      <c r="A1039" s="62"/>
      <c r="B1039" s="62"/>
      <c r="C1039" s="62"/>
      <c r="D1039" s="62"/>
      <c r="E1039" s="62"/>
      <c r="F1039" s="62"/>
    </row>
    <row r="1040" spans="1:6" x14ac:dyDescent="0.35">
      <c r="A1040" s="62"/>
      <c r="B1040" s="62"/>
      <c r="C1040" s="62"/>
      <c r="D1040" s="62"/>
      <c r="E1040" s="62"/>
      <c r="F1040" s="62"/>
    </row>
    <row r="1041" spans="1:6" x14ac:dyDescent="0.35">
      <c r="A1041" s="62"/>
      <c r="B1041" s="62"/>
      <c r="C1041" s="62"/>
      <c r="D1041" s="62"/>
      <c r="E1041" s="62"/>
      <c r="F1041" s="62"/>
    </row>
    <row r="1042" spans="1:6" x14ac:dyDescent="0.35">
      <c r="A1042" s="62"/>
      <c r="B1042" s="62"/>
      <c r="C1042" s="62"/>
      <c r="D1042" s="62"/>
      <c r="E1042" s="62"/>
      <c r="F1042" s="62"/>
    </row>
    <row r="1043" spans="1:6" x14ac:dyDescent="0.35">
      <c r="A1043" s="62"/>
      <c r="B1043" s="62"/>
      <c r="C1043" s="62"/>
      <c r="D1043" s="62"/>
      <c r="E1043" s="62"/>
      <c r="F1043" s="62"/>
    </row>
    <row r="1044" spans="1:6" x14ac:dyDescent="0.35">
      <c r="A1044" s="62"/>
      <c r="B1044" s="62"/>
      <c r="C1044" s="62"/>
      <c r="D1044" s="62"/>
      <c r="E1044" s="62"/>
      <c r="F1044" s="62"/>
    </row>
    <row r="1045" spans="1:6" x14ac:dyDescent="0.35">
      <c r="A1045" s="62"/>
      <c r="B1045" s="62"/>
      <c r="C1045" s="62"/>
      <c r="D1045" s="62"/>
      <c r="E1045" s="62"/>
      <c r="F1045" s="62"/>
    </row>
    <row r="1046" spans="1:6" x14ac:dyDescent="0.35">
      <c r="A1046" s="62"/>
      <c r="B1046" s="62"/>
      <c r="C1046" s="62"/>
      <c r="D1046" s="62"/>
      <c r="E1046" s="62"/>
      <c r="F1046" s="62"/>
    </row>
    <row r="1047" spans="1:6" x14ac:dyDescent="0.35">
      <c r="A1047" s="62"/>
      <c r="B1047" s="62"/>
      <c r="C1047" s="62"/>
      <c r="D1047" s="62"/>
      <c r="E1047" s="62"/>
      <c r="F1047" s="62"/>
    </row>
    <row r="1048" spans="1:6" x14ac:dyDescent="0.35">
      <c r="A1048" s="62"/>
      <c r="B1048" s="62"/>
      <c r="C1048" s="62"/>
      <c r="D1048" s="62"/>
      <c r="E1048" s="62"/>
      <c r="F1048" s="62"/>
    </row>
    <row r="1049" spans="1:6" x14ac:dyDescent="0.35">
      <c r="A1049" s="62"/>
      <c r="B1049" s="62"/>
      <c r="C1049" s="62"/>
      <c r="D1049" s="62"/>
      <c r="E1049" s="62"/>
      <c r="F1049" s="62"/>
    </row>
    <row r="1050" spans="1:6" x14ac:dyDescent="0.35">
      <c r="A1050" s="62"/>
      <c r="B1050" s="62"/>
      <c r="C1050" s="62"/>
      <c r="D1050" s="62"/>
      <c r="E1050" s="62"/>
      <c r="F1050" s="62"/>
    </row>
    <row r="1051" spans="1:6" x14ac:dyDescent="0.35">
      <c r="A1051" s="62"/>
      <c r="B1051" s="62"/>
      <c r="C1051" s="62"/>
      <c r="D1051" s="62"/>
      <c r="E1051" s="62"/>
      <c r="F1051" s="62"/>
    </row>
    <row r="1052" spans="1:6" x14ac:dyDescent="0.35">
      <c r="A1052" s="62"/>
      <c r="B1052" s="62"/>
      <c r="C1052" s="62"/>
      <c r="D1052" s="62"/>
      <c r="E1052" s="62"/>
      <c r="F1052" s="62"/>
    </row>
    <row r="1053" spans="1:6" x14ac:dyDescent="0.35">
      <c r="A1053" s="62"/>
      <c r="B1053" s="62"/>
      <c r="C1053" s="62"/>
      <c r="D1053" s="62"/>
      <c r="E1053" s="62"/>
      <c r="F1053" s="62"/>
    </row>
    <row r="1054" spans="1:6" x14ac:dyDescent="0.35">
      <c r="A1054" s="62"/>
      <c r="B1054" s="62"/>
      <c r="C1054" s="62"/>
      <c r="D1054" s="62"/>
      <c r="E1054" s="62"/>
      <c r="F1054" s="62"/>
    </row>
    <row r="1055" spans="1:6" x14ac:dyDescent="0.35">
      <c r="A1055" s="62"/>
      <c r="B1055" s="62"/>
      <c r="C1055" s="62"/>
      <c r="D1055" s="62"/>
      <c r="E1055" s="62"/>
      <c r="F1055" s="62"/>
    </row>
    <row r="1056" spans="1:6" x14ac:dyDescent="0.35">
      <c r="A1056" s="62"/>
      <c r="B1056" s="62"/>
      <c r="C1056" s="62"/>
      <c r="D1056" s="62"/>
      <c r="E1056" s="62"/>
      <c r="F1056" s="62"/>
    </row>
    <row r="1057" spans="1:6" x14ac:dyDescent="0.35">
      <c r="A1057" s="62"/>
      <c r="B1057" s="62"/>
      <c r="C1057" s="62"/>
      <c r="D1057" s="62"/>
      <c r="E1057" s="62"/>
      <c r="F1057" s="62"/>
    </row>
    <row r="1058" spans="1:6" x14ac:dyDescent="0.35">
      <c r="A1058" s="62"/>
      <c r="B1058" s="62"/>
      <c r="C1058" s="62"/>
      <c r="D1058" s="62"/>
      <c r="E1058" s="62"/>
      <c r="F1058" s="62"/>
    </row>
    <row r="1059" spans="1:6" x14ac:dyDescent="0.35">
      <c r="A1059" s="62"/>
      <c r="B1059" s="62"/>
      <c r="C1059" s="62"/>
      <c r="D1059" s="62"/>
      <c r="E1059" s="62"/>
      <c r="F1059" s="62"/>
    </row>
    <row r="1060" spans="1:6" x14ac:dyDescent="0.35">
      <c r="A1060" s="62"/>
      <c r="B1060" s="62"/>
      <c r="C1060" s="62"/>
      <c r="D1060" s="62"/>
      <c r="E1060" s="62"/>
      <c r="F1060" s="62"/>
    </row>
    <row r="1061" spans="1:6" x14ac:dyDescent="0.35">
      <c r="A1061" s="62"/>
      <c r="B1061" s="62"/>
      <c r="C1061" s="62"/>
      <c r="D1061" s="62"/>
      <c r="E1061" s="62"/>
      <c r="F1061" s="62"/>
    </row>
    <row r="1062" spans="1:6" x14ac:dyDescent="0.35">
      <c r="A1062" s="62"/>
      <c r="B1062" s="62"/>
      <c r="C1062" s="62"/>
      <c r="D1062" s="62"/>
      <c r="E1062" s="62"/>
      <c r="F1062" s="62"/>
    </row>
    <row r="1063" spans="1:6" x14ac:dyDescent="0.35">
      <c r="A1063" s="62"/>
      <c r="B1063" s="62"/>
      <c r="C1063" s="62"/>
      <c r="D1063" s="62"/>
      <c r="E1063" s="62"/>
      <c r="F1063" s="62"/>
    </row>
    <row r="1064" spans="1:6" x14ac:dyDescent="0.35">
      <c r="A1064" s="62"/>
      <c r="B1064" s="62"/>
      <c r="C1064" s="62"/>
      <c r="D1064" s="62"/>
      <c r="E1064" s="62"/>
      <c r="F1064" s="62"/>
    </row>
    <row r="1065" spans="1:6" x14ac:dyDescent="0.35">
      <c r="A1065" s="62"/>
      <c r="B1065" s="62"/>
      <c r="C1065" s="62"/>
      <c r="D1065" s="62"/>
      <c r="E1065" s="62"/>
      <c r="F1065" s="62"/>
    </row>
    <row r="1066" spans="1:6" x14ac:dyDescent="0.35">
      <c r="A1066" s="62"/>
      <c r="B1066" s="62"/>
      <c r="C1066" s="62"/>
      <c r="D1066" s="62"/>
      <c r="E1066" s="62"/>
      <c r="F1066" s="62"/>
    </row>
    <row r="1067" spans="1:6" x14ac:dyDescent="0.35">
      <c r="A1067" s="62"/>
      <c r="B1067" s="62"/>
      <c r="C1067" s="62"/>
      <c r="D1067" s="62"/>
      <c r="E1067" s="62"/>
      <c r="F1067" s="62"/>
    </row>
    <row r="1068" spans="1:6" x14ac:dyDescent="0.35">
      <c r="A1068" s="62"/>
      <c r="B1068" s="62"/>
      <c r="C1068" s="62"/>
      <c r="D1068" s="62"/>
      <c r="E1068" s="62"/>
      <c r="F1068" s="62"/>
    </row>
    <row r="1069" spans="1:6" x14ac:dyDescent="0.35">
      <c r="A1069" s="62"/>
      <c r="B1069" s="62"/>
      <c r="C1069" s="62"/>
      <c r="D1069" s="62"/>
      <c r="E1069" s="62"/>
      <c r="F1069" s="62"/>
    </row>
    <row r="1070" spans="1:6" x14ac:dyDescent="0.35">
      <c r="A1070" s="62"/>
      <c r="B1070" s="62"/>
      <c r="C1070" s="62"/>
      <c r="D1070" s="62"/>
      <c r="E1070" s="62"/>
      <c r="F1070" s="62"/>
    </row>
    <row r="1071" spans="1:6" x14ac:dyDescent="0.35">
      <c r="A1071" s="62"/>
      <c r="B1071" s="62"/>
      <c r="C1071" s="62"/>
      <c r="D1071" s="62"/>
      <c r="E1071" s="62"/>
      <c r="F1071" s="62"/>
    </row>
    <row r="1072" spans="1:6" x14ac:dyDescent="0.35">
      <c r="A1072" s="62"/>
      <c r="B1072" s="62"/>
      <c r="C1072" s="62"/>
      <c r="D1072" s="62"/>
      <c r="E1072" s="62"/>
      <c r="F1072" s="62"/>
    </row>
    <row r="1073" spans="1:6" x14ac:dyDescent="0.35">
      <c r="A1073" s="62"/>
      <c r="B1073" s="62"/>
      <c r="C1073" s="62"/>
      <c r="D1073" s="62"/>
      <c r="E1073" s="62"/>
      <c r="F1073" s="62"/>
    </row>
    <row r="1074" spans="1:6" x14ac:dyDescent="0.35">
      <c r="A1074" s="62"/>
      <c r="B1074" s="62"/>
      <c r="C1074" s="62"/>
      <c r="D1074" s="62"/>
      <c r="E1074" s="62"/>
      <c r="F1074" s="62"/>
    </row>
    <row r="1075" spans="1:6" x14ac:dyDescent="0.35">
      <c r="A1075" s="62"/>
      <c r="B1075" s="62"/>
      <c r="C1075" s="62"/>
      <c r="D1075" s="62"/>
      <c r="E1075" s="62"/>
      <c r="F1075" s="62"/>
    </row>
    <row r="1076" spans="1:6" x14ac:dyDescent="0.35">
      <c r="A1076" s="62"/>
      <c r="B1076" s="62"/>
      <c r="C1076" s="62"/>
      <c r="D1076" s="62"/>
      <c r="E1076" s="62"/>
      <c r="F1076" s="62"/>
    </row>
    <row r="1077" spans="1:6" x14ac:dyDescent="0.35">
      <c r="A1077" s="62"/>
      <c r="B1077" s="62"/>
      <c r="C1077" s="62"/>
      <c r="D1077" s="62"/>
      <c r="E1077" s="62"/>
      <c r="F1077" s="62"/>
    </row>
    <row r="1078" spans="1:6" x14ac:dyDescent="0.35">
      <c r="A1078" s="62"/>
      <c r="B1078" s="62"/>
      <c r="C1078" s="62"/>
      <c r="D1078" s="62"/>
      <c r="E1078" s="62"/>
      <c r="F1078" s="62"/>
    </row>
    <row r="1079" spans="1:6" x14ac:dyDescent="0.35">
      <c r="A1079" s="62"/>
      <c r="B1079" s="62"/>
      <c r="C1079" s="62"/>
      <c r="D1079" s="62"/>
      <c r="E1079" s="62"/>
      <c r="F1079" s="62"/>
    </row>
    <row r="1080" spans="1:6" x14ac:dyDescent="0.35">
      <c r="A1080" s="62"/>
      <c r="B1080" s="62"/>
      <c r="C1080" s="62"/>
      <c r="D1080" s="62"/>
      <c r="E1080" s="62"/>
      <c r="F1080" s="62"/>
    </row>
    <row r="1081" spans="1:6" x14ac:dyDescent="0.35">
      <c r="A1081" s="62"/>
      <c r="B1081" s="62"/>
      <c r="C1081" s="62"/>
      <c r="D1081" s="62"/>
      <c r="E1081" s="62"/>
      <c r="F1081" s="62"/>
    </row>
    <row r="1082" spans="1:6" x14ac:dyDescent="0.35">
      <c r="A1082" s="62"/>
      <c r="B1082" s="62"/>
      <c r="C1082" s="62"/>
      <c r="D1082" s="62"/>
      <c r="E1082" s="62"/>
      <c r="F1082" s="62"/>
    </row>
    <row r="1083" spans="1:6" x14ac:dyDescent="0.35">
      <c r="A1083" s="62"/>
      <c r="B1083" s="62"/>
      <c r="C1083" s="62"/>
      <c r="D1083" s="62"/>
      <c r="E1083" s="62"/>
      <c r="F1083" s="62"/>
    </row>
  </sheetData>
  <mergeCells count="13">
    <mergeCell ref="F1:F2"/>
    <mergeCell ref="A1:A2"/>
    <mergeCell ref="B1:B2"/>
    <mergeCell ref="A23:A26"/>
    <mergeCell ref="A27:A30"/>
    <mergeCell ref="A31:A34"/>
    <mergeCell ref="D1:E1"/>
    <mergeCell ref="A3:A6"/>
    <mergeCell ref="A7:A10"/>
    <mergeCell ref="A11:A14"/>
    <mergeCell ref="A15:A18"/>
    <mergeCell ref="A19:A22"/>
    <mergeCell ref="C1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13" workbookViewId="0">
      <selection activeCell="E62" sqref="E61:E62"/>
    </sheetView>
  </sheetViews>
  <sheetFormatPr defaultRowHeight="14.5" x14ac:dyDescent="0.35"/>
  <cols>
    <col min="1" max="1" width="20.81640625" style="152" customWidth="1"/>
    <col min="2" max="2" width="8.7265625" customWidth="1"/>
    <col min="14" max="14" width="21.36328125" style="1" customWidth="1"/>
  </cols>
  <sheetData>
    <row r="1" spans="1:14" x14ac:dyDescent="0.35">
      <c r="N1" s="147" t="s">
        <v>433</v>
      </c>
    </row>
    <row r="2" spans="1:14" ht="29" x14ac:dyDescent="0.35">
      <c r="A2" s="190" t="s">
        <v>435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48" t="s">
        <v>434</v>
      </c>
    </row>
    <row r="3" spans="1:14" x14ac:dyDescent="0.35">
      <c r="A3" s="148"/>
      <c r="B3" s="1" t="s">
        <v>417</v>
      </c>
      <c r="C3" s="1" t="s">
        <v>415</v>
      </c>
      <c r="D3" s="1" t="s">
        <v>416</v>
      </c>
      <c r="E3" s="1" t="s">
        <v>418</v>
      </c>
      <c r="F3" s="1" t="s">
        <v>419</v>
      </c>
      <c r="G3" s="1" t="s">
        <v>420</v>
      </c>
      <c r="H3" s="1" t="s">
        <v>421</v>
      </c>
      <c r="I3" s="1" t="s">
        <v>422</v>
      </c>
      <c r="J3" s="1" t="s">
        <v>423</v>
      </c>
      <c r="K3" s="1" t="s">
        <v>424</v>
      </c>
      <c r="L3" s="1" t="s">
        <v>425</v>
      </c>
      <c r="M3" s="1" t="s">
        <v>426</v>
      </c>
    </row>
    <row r="4" spans="1:14" x14ac:dyDescent="0.35">
      <c r="A4" s="189" t="s">
        <v>427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x14ac:dyDescent="0.35">
      <c r="A5" s="152" t="s">
        <v>33</v>
      </c>
      <c r="B5">
        <v>6508599</v>
      </c>
      <c r="C5">
        <v>6547541</v>
      </c>
      <c r="D5">
        <v>8615743</v>
      </c>
      <c r="E5">
        <v>7087284</v>
      </c>
      <c r="F5">
        <v>6144255</v>
      </c>
      <c r="G5">
        <v>4936558</v>
      </c>
      <c r="H5">
        <v>4437189</v>
      </c>
      <c r="I5">
        <v>4490499</v>
      </c>
      <c r="J5">
        <v>3693299</v>
      </c>
      <c r="K5">
        <v>3973049</v>
      </c>
      <c r="L5">
        <v>3795365</v>
      </c>
      <c r="M5">
        <v>4309066</v>
      </c>
      <c r="N5" s="149">
        <v>64538447</v>
      </c>
    </row>
    <row r="6" spans="1:14" x14ac:dyDescent="0.35">
      <c r="N6" s="150">
        <v>176817.66301369862</v>
      </c>
    </row>
    <row r="7" spans="1:14" x14ac:dyDescent="0.35">
      <c r="A7" s="152" t="s">
        <v>34</v>
      </c>
      <c r="B7">
        <v>76601</v>
      </c>
      <c r="C7">
        <v>46371</v>
      </c>
      <c r="D7">
        <v>71579</v>
      </c>
      <c r="E7">
        <v>45971</v>
      </c>
      <c r="F7">
        <v>30961</v>
      </c>
      <c r="G7">
        <v>37207</v>
      </c>
      <c r="H7">
        <v>30004</v>
      </c>
      <c r="I7">
        <v>25516</v>
      </c>
      <c r="J7">
        <v>26390</v>
      </c>
      <c r="K7">
        <v>25256</v>
      </c>
      <c r="L7">
        <v>37342</v>
      </c>
      <c r="M7">
        <v>28560</v>
      </c>
      <c r="N7" s="149">
        <v>481758</v>
      </c>
    </row>
    <row r="8" spans="1:14" x14ac:dyDescent="0.35">
      <c r="N8" s="150">
        <v>1319.8849315068494</v>
      </c>
    </row>
    <row r="9" spans="1:14" x14ac:dyDescent="0.35">
      <c r="A9" s="152" t="s">
        <v>35</v>
      </c>
      <c r="B9">
        <v>1188912</v>
      </c>
      <c r="C9">
        <v>1210344</v>
      </c>
      <c r="D9">
        <v>1312416</v>
      </c>
      <c r="E9">
        <v>1020960</v>
      </c>
      <c r="F9">
        <v>873456</v>
      </c>
      <c r="G9">
        <v>666000</v>
      </c>
      <c r="H9">
        <v>586272</v>
      </c>
      <c r="I9">
        <v>578832</v>
      </c>
      <c r="J9">
        <v>492480</v>
      </c>
      <c r="K9">
        <v>239181</v>
      </c>
      <c r="L9">
        <v>239181</v>
      </c>
      <c r="M9">
        <v>239181</v>
      </c>
      <c r="N9" s="149">
        <v>8647215</v>
      </c>
    </row>
    <row r="10" spans="1:14" x14ac:dyDescent="0.35">
      <c r="N10" s="151">
        <v>23691</v>
      </c>
    </row>
    <row r="11" spans="1:14" x14ac:dyDescent="0.35">
      <c r="A11" s="152" t="s">
        <v>36</v>
      </c>
      <c r="B11">
        <v>2301710</v>
      </c>
      <c r="C11">
        <v>2105500</v>
      </c>
      <c r="D11">
        <v>2347065</v>
      </c>
      <c r="E11">
        <v>2062545</v>
      </c>
      <c r="F11">
        <v>1989370</v>
      </c>
      <c r="G11">
        <v>1986355</v>
      </c>
      <c r="H11">
        <v>1959855</v>
      </c>
      <c r="I11">
        <v>1712680</v>
      </c>
      <c r="J11">
        <v>1708630</v>
      </c>
      <c r="K11">
        <v>1781790</v>
      </c>
      <c r="L11">
        <v>1729765</v>
      </c>
      <c r="M11">
        <v>1768170</v>
      </c>
      <c r="N11" s="149">
        <v>23453435</v>
      </c>
    </row>
    <row r="12" spans="1:14" x14ac:dyDescent="0.35">
      <c r="N12" s="150">
        <v>64255.986301369863</v>
      </c>
    </row>
    <row r="13" spans="1:14" ht="29" x14ac:dyDescent="0.35">
      <c r="A13" s="152" t="s">
        <v>40</v>
      </c>
      <c r="B13">
        <v>4425</v>
      </c>
      <c r="C13">
        <v>3540</v>
      </c>
      <c r="D13">
        <v>4189</v>
      </c>
      <c r="E13">
        <v>3894</v>
      </c>
      <c r="F13">
        <v>4189</v>
      </c>
      <c r="G13">
        <v>4661</v>
      </c>
      <c r="H13">
        <v>3481</v>
      </c>
      <c r="I13">
        <v>3186</v>
      </c>
      <c r="J13">
        <v>3658</v>
      </c>
      <c r="K13">
        <v>2360</v>
      </c>
      <c r="L13">
        <v>3422</v>
      </c>
      <c r="M13">
        <v>2419</v>
      </c>
      <c r="N13" s="149">
        <v>43424</v>
      </c>
    </row>
    <row r="14" spans="1:14" x14ac:dyDescent="0.35">
      <c r="N14" s="150">
        <v>118.96986301369863</v>
      </c>
    </row>
    <row r="15" spans="1:14" ht="29" x14ac:dyDescent="0.35">
      <c r="A15" s="152" t="s">
        <v>428</v>
      </c>
      <c r="B15">
        <v>3182888</v>
      </c>
      <c r="C15">
        <v>3078844</v>
      </c>
      <c r="D15">
        <v>4088896</v>
      </c>
      <c r="E15">
        <v>3231339</v>
      </c>
      <c r="F15">
        <v>2473016</v>
      </c>
      <c r="G15">
        <v>2204429</v>
      </c>
      <c r="H15">
        <v>2217185</v>
      </c>
      <c r="I15">
        <v>2060060</v>
      </c>
      <c r="J15">
        <v>2109009</v>
      </c>
      <c r="K15">
        <v>2019023</v>
      </c>
      <c r="L15">
        <v>2172208</v>
      </c>
      <c r="M15">
        <v>2356136</v>
      </c>
      <c r="N15" s="149">
        <v>31193033</v>
      </c>
    </row>
    <row r="16" spans="1:14" x14ac:dyDescent="0.35">
      <c r="N16" s="150">
        <v>85460.364383561639</v>
      </c>
    </row>
    <row r="17" spans="1:14" x14ac:dyDescent="0.35">
      <c r="A17" s="152" t="s">
        <v>429</v>
      </c>
      <c r="B17">
        <v>2031473</v>
      </c>
      <c r="C17">
        <v>1816257</v>
      </c>
      <c r="D17">
        <v>2170873</v>
      </c>
      <c r="E17">
        <v>2150024</v>
      </c>
      <c r="F17">
        <v>1915404</v>
      </c>
      <c r="G17">
        <v>1620542</v>
      </c>
      <c r="H17">
        <v>1536039</v>
      </c>
      <c r="I17">
        <v>1384016</v>
      </c>
      <c r="J17">
        <v>1288244</v>
      </c>
      <c r="K17">
        <v>1266677</v>
      </c>
      <c r="L17">
        <v>1205731</v>
      </c>
      <c r="M17">
        <v>1328019</v>
      </c>
      <c r="N17" s="149">
        <v>19713299</v>
      </c>
    </row>
    <row r="18" spans="1:14" x14ac:dyDescent="0.35">
      <c r="N18" s="150">
        <v>54009.038356164383</v>
      </c>
    </row>
    <row r="19" spans="1:14" ht="29" x14ac:dyDescent="0.35">
      <c r="A19" s="152" t="s">
        <v>430</v>
      </c>
      <c r="B19">
        <v>1333843</v>
      </c>
      <c r="C19">
        <v>1369889</v>
      </c>
      <c r="D19">
        <v>2005471</v>
      </c>
      <c r="E19">
        <v>1317661</v>
      </c>
      <c r="F19">
        <v>898469</v>
      </c>
      <c r="G19">
        <v>797984</v>
      </c>
      <c r="H19">
        <v>754645</v>
      </c>
      <c r="I19">
        <v>659536</v>
      </c>
      <c r="J19">
        <v>734152</v>
      </c>
      <c r="K19">
        <v>692958</v>
      </c>
      <c r="L19">
        <v>803553</v>
      </c>
      <c r="M19">
        <v>984138</v>
      </c>
      <c r="N19" s="149">
        <v>12352299</v>
      </c>
    </row>
    <row r="20" spans="1:14" x14ac:dyDescent="0.35">
      <c r="N20" s="150">
        <v>33841.915068493152</v>
      </c>
    </row>
    <row r="21" spans="1:14" x14ac:dyDescent="0.35">
      <c r="A21" s="152" t="s">
        <v>431</v>
      </c>
      <c r="B21">
        <v>11824</v>
      </c>
      <c r="C21">
        <v>10679</v>
      </c>
      <c r="D21">
        <v>372162</v>
      </c>
      <c r="E21">
        <v>31301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149">
        <v>425966</v>
      </c>
    </row>
    <row r="22" spans="1:14" x14ac:dyDescent="0.35">
      <c r="N22" s="150">
        <v>1167.0301369863014</v>
      </c>
    </row>
    <row r="23" spans="1:14" x14ac:dyDescent="0.35">
      <c r="A23" s="189" t="s">
        <v>432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</row>
    <row r="24" spans="1:14" x14ac:dyDescent="0.35">
      <c r="A24" s="152" t="s">
        <v>38</v>
      </c>
      <c r="B24">
        <v>13920</v>
      </c>
      <c r="C24">
        <v>11600</v>
      </c>
      <c r="D24">
        <v>15080</v>
      </c>
      <c r="E24">
        <v>12760</v>
      </c>
      <c r="F24">
        <v>6960</v>
      </c>
      <c r="G24">
        <v>9280</v>
      </c>
      <c r="H24">
        <v>23200</v>
      </c>
      <c r="I24">
        <v>23200</v>
      </c>
      <c r="J24">
        <v>16240</v>
      </c>
      <c r="K24">
        <v>13920</v>
      </c>
      <c r="L24">
        <v>13920</v>
      </c>
      <c r="M24">
        <v>6960</v>
      </c>
      <c r="N24" s="149">
        <v>167040</v>
      </c>
    </row>
    <row r="25" spans="1:14" x14ac:dyDescent="0.35">
      <c r="N25" s="150">
        <v>457.64383561643837</v>
      </c>
    </row>
    <row r="26" spans="1:14" x14ac:dyDescent="0.35">
      <c r="A26" s="152" t="s">
        <v>39</v>
      </c>
      <c r="B26">
        <v>117331</v>
      </c>
      <c r="C26">
        <v>109295</v>
      </c>
      <c r="D26">
        <v>165549</v>
      </c>
      <c r="E26">
        <v>74256</v>
      </c>
      <c r="F26">
        <v>44682</v>
      </c>
      <c r="G26">
        <v>30486</v>
      </c>
      <c r="H26">
        <v>116792</v>
      </c>
      <c r="I26">
        <v>85579</v>
      </c>
      <c r="J26">
        <v>52972</v>
      </c>
      <c r="K26">
        <v>52353</v>
      </c>
      <c r="L26">
        <v>90268</v>
      </c>
      <c r="M26">
        <v>77418</v>
      </c>
      <c r="N26" s="149">
        <v>1016981</v>
      </c>
    </row>
    <row r="27" spans="1:14" x14ac:dyDescent="0.35">
      <c r="N27" s="150">
        <v>2786.2493150684932</v>
      </c>
    </row>
    <row r="28" spans="1:14" x14ac:dyDescent="0.35">
      <c r="A28" s="152" t="s">
        <v>41</v>
      </c>
      <c r="B28">
        <v>61489</v>
      </c>
      <c r="C28">
        <v>66219</v>
      </c>
      <c r="D28">
        <v>75679</v>
      </c>
      <c r="E28">
        <v>87504</v>
      </c>
      <c r="F28">
        <v>88292</v>
      </c>
      <c r="G28">
        <v>77255</v>
      </c>
      <c r="H28">
        <v>57547</v>
      </c>
      <c r="I28">
        <v>70161</v>
      </c>
      <c r="J28">
        <v>52029</v>
      </c>
      <c r="K28">
        <v>41781</v>
      </c>
      <c r="L28">
        <v>51241</v>
      </c>
      <c r="M28">
        <v>76467</v>
      </c>
      <c r="N28" s="149">
        <v>805664</v>
      </c>
    </row>
    <row r="29" spans="1:14" x14ac:dyDescent="0.35">
      <c r="N29" s="150">
        <v>2207.2986301369865</v>
      </c>
    </row>
    <row r="30" spans="1:14" x14ac:dyDescent="0.35">
      <c r="A30" s="152" t="s">
        <v>42</v>
      </c>
      <c r="B30">
        <v>33360</v>
      </c>
      <c r="C30">
        <v>41280</v>
      </c>
      <c r="D30">
        <v>47160</v>
      </c>
      <c r="E30">
        <v>42120</v>
      </c>
      <c r="F30">
        <v>27180</v>
      </c>
      <c r="G30">
        <v>19800</v>
      </c>
      <c r="H30">
        <v>21240</v>
      </c>
      <c r="I30">
        <v>21540</v>
      </c>
      <c r="J30">
        <v>22620</v>
      </c>
      <c r="K30">
        <v>22560</v>
      </c>
      <c r="L30">
        <v>28320</v>
      </c>
      <c r="M30">
        <v>30240</v>
      </c>
      <c r="N30" s="149">
        <v>357420</v>
      </c>
    </row>
    <row r="31" spans="1:14" x14ac:dyDescent="0.35">
      <c r="N31" s="150">
        <v>979.23287671232879</v>
      </c>
    </row>
    <row r="32" spans="1:14" x14ac:dyDescent="0.35">
      <c r="A32" s="152" t="s">
        <v>43</v>
      </c>
      <c r="B32">
        <v>26000</v>
      </c>
      <c r="C32">
        <v>33000</v>
      </c>
      <c r="D32">
        <v>40510</v>
      </c>
      <c r="E32">
        <v>40510</v>
      </c>
      <c r="F32">
        <v>33000</v>
      </c>
      <c r="G32">
        <v>26000</v>
      </c>
      <c r="H32">
        <v>29664</v>
      </c>
      <c r="I32">
        <v>27584</v>
      </c>
      <c r="J32">
        <v>27456</v>
      </c>
      <c r="K32">
        <v>46161</v>
      </c>
      <c r="L32">
        <v>45345</v>
      </c>
      <c r="M32">
        <v>51218</v>
      </c>
      <c r="N32" s="149">
        <v>426448</v>
      </c>
    </row>
    <row r="33" spans="1:14" x14ac:dyDescent="0.35">
      <c r="N33" s="150">
        <v>1168.3506849315067</v>
      </c>
    </row>
    <row r="34" spans="1:14" x14ac:dyDescent="0.35">
      <c r="A34" s="152" t="s">
        <v>44</v>
      </c>
      <c r="B34">
        <v>16210</v>
      </c>
      <c r="C34">
        <v>15390</v>
      </c>
      <c r="D34">
        <v>17050</v>
      </c>
      <c r="E34">
        <v>15400</v>
      </c>
      <c r="F34">
        <v>14880</v>
      </c>
      <c r="G34">
        <v>14900</v>
      </c>
      <c r="H34">
        <v>15910</v>
      </c>
      <c r="I34">
        <v>16100</v>
      </c>
      <c r="J34">
        <v>16000</v>
      </c>
      <c r="K34">
        <v>14500</v>
      </c>
      <c r="L34">
        <v>14800</v>
      </c>
      <c r="M34">
        <v>14400</v>
      </c>
      <c r="N34" s="149">
        <v>185540</v>
      </c>
    </row>
    <row r="35" spans="1:14" x14ac:dyDescent="0.35">
      <c r="N35" s="150">
        <v>508.32876712328766</v>
      </c>
    </row>
    <row r="36" spans="1:14" x14ac:dyDescent="0.35">
      <c r="A36" s="152" t="s">
        <v>45</v>
      </c>
      <c r="B36">
        <v>59000</v>
      </c>
      <c r="C36">
        <v>64000</v>
      </c>
      <c r="D36">
        <v>70000</v>
      </c>
      <c r="E36">
        <v>70000</v>
      </c>
      <c r="F36">
        <v>60000</v>
      </c>
      <c r="G36">
        <v>50000</v>
      </c>
      <c r="H36">
        <v>50000</v>
      </c>
      <c r="I36">
        <v>50000</v>
      </c>
      <c r="J36">
        <v>50000</v>
      </c>
      <c r="K36">
        <v>60000</v>
      </c>
      <c r="L36">
        <v>60000</v>
      </c>
      <c r="M36">
        <v>50000</v>
      </c>
      <c r="N36" s="149">
        <v>693000</v>
      </c>
    </row>
    <row r="37" spans="1:14" x14ac:dyDescent="0.35">
      <c r="N37" s="150">
        <v>1898.6301369863013</v>
      </c>
    </row>
    <row r="38" spans="1:14" x14ac:dyDescent="0.35">
      <c r="A38" s="152" t="s">
        <v>46</v>
      </c>
      <c r="B38">
        <v>53737</v>
      </c>
      <c r="C38">
        <v>84509</v>
      </c>
      <c r="D38">
        <v>144961</v>
      </c>
      <c r="E38">
        <v>45393</v>
      </c>
      <c r="F38">
        <v>22251</v>
      </c>
      <c r="G38">
        <v>13799</v>
      </c>
      <c r="H38">
        <v>13944</v>
      </c>
      <c r="I38">
        <v>11172</v>
      </c>
      <c r="J38">
        <v>13655</v>
      </c>
      <c r="K38">
        <v>12768</v>
      </c>
      <c r="L38">
        <v>21593</v>
      </c>
      <c r="M38">
        <v>31514</v>
      </c>
      <c r="N38" s="149">
        <v>469296</v>
      </c>
    </row>
    <row r="39" spans="1:14" x14ac:dyDescent="0.35">
      <c r="N39" s="150">
        <v>1285.7424657534248</v>
      </c>
    </row>
    <row r="40" spans="1:14" x14ac:dyDescent="0.35">
      <c r="A40" s="152" t="s">
        <v>37</v>
      </c>
      <c r="B40">
        <v>216203</v>
      </c>
      <c r="C40">
        <v>215403</v>
      </c>
      <c r="D40">
        <v>217838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 s="149">
        <v>649444</v>
      </c>
    </row>
    <row r="41" spans="1:14" x14ac:dyDescent="0.35">
      <c r="N41" s="150">
        <v>1779.2986301369863</v>
      </c>
    </row>
    <row r="42" spans="1:14" x14ac:dyDescent="0.35">
      <c r="A42" s="152" t="s">
        <v>47</v>
      </c>
      <c r="B42">
        <v>966474</v>
      </c>
      <c r="C42">
        <v>838736</v>
      </c>
      <c r="D42">
        <v>911010</v>
      </c>
      <c r="E42">
        <v>807221</v>
      </c>
      <c r="F42">
        <v>688125</v>
      </c>
      <c r="G42">
        <v>711328</v>
      </c>
      <c r="H42">
        <v>723235</v>
      </c>
      <c r="I42">
        <v>637125</v>
      </c>
      <c r="J42">
        <v>629037</v>
      </c>
      <c r="K42">
        <v>546485</v>
      </c>
      <c r="L42">
        <v>525590</v>
      </c>
      <c r="M42">
        <v>630221</v>
      </c>
      <c r="N42" s="149">
        <v>8614587</v>
      </c>
    </row>
    <row r="43" spans="1:14" x14ac:dyDescent="0.35">
      <c r="N43" s="150">
        <v>23601.608219178081</v>
      </c>
    </row>
    <row r="44" spans="1:14" x14ac:dyDescent="0.35">
      <c r="A44" s="152" t="s">
        <v>48</v>
      </c>
      <c r="B44">
        <v>35000</v>
      </c>
      <c r="C44">
        <v>30000</v>
      </c>
      <c r="D44">
        <v>35000</v>
      </c>
      <c r="E44">
        <v>47037</v>
      </c>
      <c r="F44">
        <v>17300</v>
      </c>
      <c r="G44">
        <v>19760</v>
      </c>
      <c r="H44">
        <v>27693</v>
      </c>
      <c r="I44">
        <v>15485</v>
      </c>
      <c r="J44">
        <v>19760</v>
      </c>
      <c r="K44">
        <v>28350</v>
      </c>
      <c r="L44">
        <v>30510</v>
      </c>
      <c r="M44">
        <v>27722</v>
      </c>
      <c r="N44" s="149">
        <v>333617</v>
      </c>
    </row>
    <row r="45" spans="1:14" x14ac:dyDescent="0.35">
      <c r="N45" s="150">
        <v>914.01917808219173</v>
      </c>
    </row>
    <row r="46" spans="1:14" x14ac:dyDescent="0.35">
      <c r="A46" s="152" t="s">
        <v>49</v>
      </c>
      <c r="B46">
        <v>39443</v>
      </c>
      <c r="C46">
        <v>36897</v>
      </c>
      <c r="D46">
        <v>39443</v>
      </c>
      <c r="E46">
        <v>30221</v>
      </c>
      <c r="F46">
        <v>31229</v>
      </c>
      <c r="G46">
        <v>30221</v>
      </c>
      <c r="H46">
        <v>26864</v>
      </c>
      <c r="I46">
        <v>26864</v>
      </c>
      <c r="J46">
        <v>25998</v>
      </c>
      <c r="K46">
        <v>33026</v>
      </c>
      <c r="L46">
        <v>31961</v>
      </c>
      <c r="M46">
        <v>31961</v>
      </c>
      <c r="N46" s="149">
        <v>384128</v>
      </c>
    </row>
    <row r="47" spans="1:14" x14ac:dyDescent="0.35">
      <c r="N47" s="150">
        <v>1052.4054794520548</v>
      </c>
    </row>
    <row r="48" spans="1:14" x14ac:dyDescent="0.35">
      <c r="A48" s="152" t="s">
        <v>50</v>
      </c>
      <c r="B48">
        <v>18246</v>
      </c>
      <c r="C48">
        <v>17342</v>
      </c>
      <c r="D48">
        <v>18754</v>
      </c>
      <c r="E48">
        <v>18106</v>
      </c>
      <c r="F48">
        <v>15404</v>
      </c>
      <c r="G48">
        <v>17500</v>
      </c>
      <c r="H48">
        <v>17600</v>
      </c>
      <c r="I48">
        <v>15200</v>
      </c>
      <c r="J48">
        <v>15900</v>
      </c>
      <c r="K48">
        <v>18344</v>
      </c>
      <c r="L48">
        <v>18875</v>
      </c>
      <c r="M48">
        <v>21468</v>
      </c>
      <c r="N48" s="149">
        <v>212739</v>
      </c>
    </row>
    <row r="49" spans="1:14" x14ac:dyDescent="0.35">
      <c r="N49" s="150">
        <v>582.84657534246571</v>
      </c>
    </row>
    <row r="50" spans="1:14" x14ac:dyDescent="0.35">
      <c r="A50" s="152" t="s">
        <v>51</v>
      </c>
      <c r="B50">
        <v>39000</v>
      </c>
      <c r="C50">
        <v>33800</v>
      </c>
      <c r="D50">
        <v>48600</v>
      </c>
      <c r="E50">
        <v>32400</v>
      </c>
      <c r="F50">
        <v>20200</v>
      </c>
      <c r="G50">
        <v>15000</v>
      </c>
      <c r="H50">
        <v>40000</v>
      </c>
      <c r="I50">
        <v>16000</v>
      </c>
      <c r="J50">
        <v>29400</v>
      </c>
      <c r="K50">
        <v>27200</v>
      </c>
      <c r="L50">
        <v>29800</v>
      </c>
      <c r="M50">
        <v>24400</v>
      </c>
      <c r="N50" s="149">
        <v>355800</v>
      </c>
    </row>
    <row r="51" spans="1:14" x14ac:dyDescent="0.35">
      <c r="N51" s="150">
        <v>974.79452054794524</v>
      </c>
    </row>
    <row r="52" spans="1:14" x14ac:dyDescent="0.35">
      <c r="A52" s="152" t="s">
        <v>52</v>
      </c>
      <c r="B52">
        <v>9270</v>
      </c>
      <c r="C52">
        <v>7740</v>
      </c>
      <c r="D52">
        <v>11790</v>
      </c>
      <c r="E52">
        <v>8550</v>
      </c>
      <c r="F52">
        <v>6660</v>
      </c>
      <c r="G52">
        <v>5400</v>
      </c>
      <c r="H52">
        <v>3780</v>
      </c>
      <c r="I52">
        <v>4590</v>
      </c>
      <c r="J52">
        <v>6120</v>
      </c>
      <c r="K52">
        <v>8550</v>
      </c>
      <c r="L52">
        <v>5400</v>
      </c>
      <c r="M52">
        <v>4860</v>
      </c>
      <c r="N52" s="149">
        <v>82710</v>
      </c>
    </row>
    <row r="53" spans="1:14" x14ac:dyDescent="0.35">
      <c r="N53" s="150">
        <v>226.60273972602741</v>
      </c>
    </row>
    <row r="54" spans="1:14" x14ac:dyDescent="0.35">
      <c r="A54" s="152" t="s">
        <v>53</v>
      </c>
      <c r="B54">
        <v>3150</v>
      </c>
      <c r="C54">
        <v>3900</v>
      </c>
      <c r="D54">
        <v>3750</v>
      </c>
      <c r="E54">
        <v>3950</v>
      </c>
      <c r="F54">
        <v>3250</v>
      </c>
      <c r="G54">
        <v>2550</v>
      </c>
      <c r="H54">
        <v>4200</v>
      </c>
      <c r="I54">
        <v>5150</v>
      </c>
      <c r="J54">
        <v>4100</v>
      </c>
      <c r="K54">
        <v>5100</v>
      </c>
      <c r="L54">
        <v>6200</v>
      </c>
      <c r="M54">
        <v>6300</v>
      </c>
      <c r="N54" s="149">
        <v>51600</v>
      </c>
    </row>
    <row r="55" spans="1:14" x14ac:dyDescent="0.35">
      <c r="N55" s="150">
        <v>141.36986301369862</v>
      </c>
    </row>
    <row r="56" spans="1:14" ht="29" x14ac:dyDescent="0.35">
      <c r="A56" s="152" t="s">
        <v>54</v>
      </c>
      <c r="B56">
        <v>52000</v>
      </c>
      <c r="C56">
        <v>50000</v>
      </c>
      <c r="D56">
        <v>50000</v>
      </c>
      <c r="E56">
        <v>55000</v>
      </c>
      <c r="F56">
        <v>51000</v>
      </c>
      <c r="G56">
        <v>49000</v>
      </c>
      <c r="H56">
        <v>50000</v>
      </c>
      <c r="I56">
        <v>51000</v>
      </c>
      <c r="J56">
        <v>53000</v>
      </c>
      <c r="K56">
        <v>52000</v>
      </c>
      <c r="L56">
        <v>54000</v>
      </c>
      <c r="M56">
        <v>55000</v>
      </c>
      <c r="N56" s="149">
        <v>622000</v>
      </c>
    </row>
    <row r="57" spans="1:14" x14ac:dyDescent="0.35">
      <c r="N57" s="150">
        <v>1704.1095890410959</v>
      </c>
    </row>
  </sheetData>
  <mergeCells count="3">
    <mergeCell ref="A4:N4"/>
    <mergeCell ref="A2:M2"/>
    <mergeCell ref="A23:N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Lisa 1</vt:lpstr>
      <vt:lpstr>Lisa 2</vt:lpstr>
      <vt:lpstr>Lisa 3</vt:lpstr>
      <vt:lpstr>Lisa 4</vt:lpstr>
      <vt:lpstr>Lisa 5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 Hass</dc:creator>
  <cp:lastModifiedBy>Merli Hass</cp:lastModifiedBy>
  <dcterms:created xsi:type="dcterms:W3CDTF">2021-08-13T06:17:08Z</dcterms:created>
  <dcterms:modified xsi:type="dcterms:W3CDTF">2021-11-02T14:04:47Z</dcterms:modified>
</cp:coreProperties>
</file>